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6"/>
  <workbookPr/>
  <mc:AlternateContent xmlns:mc="http://schemas.openxmlformats.org/markup-compatibility/2006">
    <mc:Choice Requires="x15">
      <x15ac:absPath xmlns:x15ac="http://schemas.microsoft.com/office/spreadsheetml/2010/11/ac" url="/Users/alfredo.aguilar/Desktop/00.0 Dirección Académica 2024/39 OIC/04 Agosto/04 Septiembre/02 Integración Final/"/>
    </mc:Choice>
  </mc:AlternateContent>
  <xr:revisionPtr revIDLastSave="0" documentId="8_{0366B338-7F67-3D47-A64A-AF59C411F4EC}" xr6:coauthVersionLast="47" xr6:coauthVersionMax="47" xr10:uidLastSave="{00000000-0000-0000-0000-000000000000}"/>
  <bookViews>
    <workbookView xWindow="9860" yWindow="980" windowWidth="19440" windowHeight="15000" xr2:uid="{00000000-000D-0000-FFFF-FFFF00000000}"/>
  </bookViews>
  <sheets>
    <sheet name="Tabla PTAR" sheetId="3" r:id="rId1"/>
  </sheets>
  <externalReferences>
    <externalReference r:id="rId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133" i="3" l="1"/>
  <c r="P133" i="3"/>
  <c r="Z131" i="3"/>
  <c r="Z130" i="3"/>
  <c r="P130" i="3"/>
  <c r="Z128" i="3"/>
  <c r="Z127" i="3"/>
  <c r="P127" i="3"/>
  <c r="P124" i="3"/>
  <c r="R124" i="3"/>
  <c r="R125" i="3"/>
  <c r="R126" i="3"/>
  <c r="Z126" i="3"/>
  <c r="Z125" i="3"/>
  <c r="AP124" i="3"/>
  <c r="AO124" i="3"/>
  <c r="AN124" i="3"/>
  <c r="AM124" i="3"/>
  <c r="Z124" i="3"/>
  <c r="Z123" i="3"/>
  <c r="R123" i="3"/>
  <c r="Z122" i="3"/>
  <c r="R122" i="3"/>
  <c r="AP121" i="3"/>
  <c r="AO121" i="3"/>
  <c r="AN121" i="3"/>
  <c r="AM121" i="3"/>
  <c r="Z121" i="3"/>
  <c r="R121" i="3"/>
  <c r="P121" i="3"/>
  <c r="P118" i="3"/>
  <c r="P112" i="3" l="1"/>
  <c r="Z120" i="3"/>
  <c r="R120" i="3"/>
  <c r="Z119" i="3"/>
  <c r="R119" i="3"/>
  <c r="AP118" i="3"/>
  <c r="AO118" i="3"/>
  <c r="AN118" i="3"/>
  <c r="AM118" i="3"/>
  <c r="Z118" i="3"/>
  <c r="R118" i="3"/>
  <c r="Z117" i="3"/>
  <c r="R117" i="3"/>
  <c r="Z116" i="3"/>
  <c r="R116" i="3"/>
  <c r="AP115" i="3"/>
  <c r="AO115" i="3"/>
  <c r="AN115" i="3"/>
  <c r="AM115" i="3"/>
  <c r="Z115" i="3"/>
  <c r="R115" i="3"/>
  <c r="P115" i="3"/>
  <c r="Z114" i="3"/>
  <c r="R114" i="3"/>
  <c r="Z113" i="3"/>
  <c r="R113" i="3"/>
  <c r="AP112" i="3"/>
  <c r="AO112" i="3"/>
  <c r="AN112" i="3"/>
  <c r="AM112" i="3"/>
  <c r="Z112" i="3"/>
  <c r="R112" i="3"/>
  <c r="P106" i="3"/>
  <c r="Z111" i="3"/>
  <c r="R111" i="3"/>
  <c r="Z110" i="3"/>
  <c r="R110" i="3"/>
  <c r="AP109" i="3"/>
  <c r="AO109" i="3"/>
  <c r="AN109" i="3"/>
  <c r="AM109" i="3"/>
  <c r="Z109" i="3"/>
  <c r="R109" i="3"/>
  <c r="P109" i="3"/>
  <c r="Z108" i="3"/>
  <c r="R108" i="3"/>
  <c r="Z107" i="3"/>
  <c r="R107" i="3"/>
  <c r="AP106" i="3"/>
  <c r="AO106" i="3"/>
  <c r="AN106" i="3"/>
  <c r="AM106" i="3"/>
  <c r="Z106" i="3"/>
  <c r="R106" i="3"/>
  <c r="Z105" i="3"/>
  <c r="R105" i="3"/>
  <c r="Z104" i="3"/>
  <c r="R104" i="3"/>
  <c r="AP103" i="3"/>
  <c r="AO103" i="3"/>
  <c r="AN103" i="3"/>
  <c r="AM103" i="3"/>
  <c r="Z103" i="3"/>
  <c r="R103" i="3"/>
  <c r="P103" i="3"/>
  <c r="Z102" i="3"/>
  <c r="R102" i="3"/>
  <c r="Z101" i="3"/>
  <c r="R101" i="3"/>
  <c r="AP100" i="3"/>
  <c r="AO100" i="3"/>
  <c r="AN100" i="3"/>
  <c r="AM100" i="3"/>
  <c r="Z100" i="3"/>
  <c r="R100" i="3"/>
  <c r="P100" i="3"/>
  <c r="Z99" i="3"/>
  <c r="R99" i="3"/>
  <c r="Z98" i="3"/>
  <c r="R98" i="3"/>
  <c r="AP97" i="3"/>
  <c r="AO97" i="3"/>
  <c r="AN97" i="3"/>
  <c r="AM97" i="3"/>
  <c r="Z97" i="3"/>
  <c r="R97" i="3"/>
  <c r="P97" i="3"/>
  <c r="Z88" i="3"/>
  <c r="P91" i="3"/>
  <c r="R91" i="3"/>
  <c r="R92" i="3"/>
  <c r="R93" i="3"/>
  <c r="P88" i="3"/>
  <c r="Z96" i="3" l="1"/>
  <c r="R96" i="3"/>
  <c r="Z95" i="3"/>
  <c r="R95" i="3"/>
  <c r="AP94" i="3"/>
  <c r="AO94" i="3"/>
  <c r="AN94" i="3"/>
  <c r="AM94" i="3"/>
  <c r="Z94" i="3"/>
  <c r="R94" i="3"/>
  <c r="P94" i="3"/>
  <c r="Z93" i="3" l="1"/>
  <c r="Z92" i="3"/>
  <c r="AP91" i="3"/>
  <c r="AO91" i="3"/>
  <c r="AN91" i="3"/>
  <c r="AM91" i="3"/>
  <c r="Z91" i="3"/>
  <c r="Z90" i="3"/>
  <c r="R90" i="3"/>
  <c r="Z89" i="3"/>
  <c r="R89" i="3"/>
  <c r="AP88" i="3"/>
  <c r="AO88" i="3"/>
  <c r="AN88" i="3"/>
  <c r="AM88" i="3"/>
  <c r="R88" i="3"/>
  <c r="Z87" i="3"/>
  <c r="R87" i="3"/>
  <c r="Z86" i="3"/>
  <c r="R86" i="3"/>
  <c r="AP85" i="3"/>
  <c r="AO85" i="3"/>
  <c r="AN85" i="3"/>
  <c r="AM85" i="3"/>
  <c r="Z85" i="3"/>
  <c r="R85" i="3"/>
  <c r="P85" i="3"/>
  <c r="Z84" i="3"/>
  <c r="R84" i="3"/>
  <c r="Z83" i="3"/>
  <c r="R83" i="3"/>
  <c r="AP82" i="3"/>
  <c r="AO82" i="3"/>
  <c r="AN82" i="3"/>
  <c r="AM82" i="3"/>
  <c r="Z82" i="3"/>
  <c r="R82" i="3"/>
  <c r="P82" i="3"/>
  <c r="Z81" i="3"/>
  <c r="R81" i="3"/>
  <c r="Z80" i="3"/>
  <c r="R80" i="3"/>
  <c r="AP79" i="3"/>
  <c r="AO79" i="3"/>
  <c r="AN79" i="3"/>
  <c r="AM79" i="3"/>
  <c r="Z79" i="3"/>
  <c r="R79" i="3"/>
  <c r="P79" i="3"/>
  <c r="Z78" i="3"/>
  <c r="R78" i="3"/>
  <c r="Z77" i="3"/>
  <c r="R77" i="3"/>
  <c r="AP76" i="3"/>
  <c r="AO76" i="3"/>
  <c r="AN76" i="3"/>
  <c r="AM76" i="3"/>
  <c r="Z76" i="3"/>
  <c r="R76" i="3"/>
  <c r="P76" i="3"/>
  <c r="Z75" i="3"/>
  <c r="R75" i="3"/>
  <c r="Z74" i="3"/>
  <c r="R74" i="3"/>
  <c r="AP73" i="3"/>
  <c r="AO73" i="3"/>
  <c r="AN73" i="3"/>
  <c r="AM73" i="3"/>
  <c r="Z73" i="3"/>
  <c r="R73" i="3"/>
  <c r="P73" i="3"/>
  <c r="Z72" i="3"/>
  <c r="R72" i="3"/>
  <c r="Z71" i="3"/>
  <c r="R71" i="3"/>
  <c r="AP70" i="3"/>
  <c r="AO70" i="3"/>
  <c r="AN70" i="3"/>
  <c r="AM70" i="3"/>
  <c r="Z70" i="3"/>
  <c r="R70" i="3"/>
  <c r="P70" i="3"/>
  <c r="Z69" i="3"/>
  <c r="R69" i="3"/>
  <c r="Z68" i="3"/>
  <c r="R68" i="3"/>
  <c r="AP67" i="3"/>
  <c r="AO67" i="3"/>
  <c r="AN67" i="3"/>
  <c r="AM67" i="3"/>
  <c r="Z67" i="3"/>
  <c r="R67" i="3"/>
  <c r="P67" i="3"/>
  <c r="Z66" i="3"/>
  <c r="R66" i="3"/>
  <c r="Z65" i="3"/>
  <c r="R65" i="3"/>
  <c r="AP64" i="3"/>
  <c r="AO64" i="3"/>
  <c r="AN64" i="3"/>
  <c r="AM64" i="3"/>
  <c r="Z64" i="3"/>
  <c r="R64" i="3"/>
  <c r="P64" i="3"/>
  <c r="Z63" i="3"/>
  <c r="R63" i="3"/>
  <c r="Z62" i="3"/>
  <c r="R62" i="3"/>
  <c r="AP61" i="3"/>
  <c r="AO61" i="3"/>
  <c r="AN61" i="3"/>
  <c r="AM61" i="3"/>
  <c r="Z61" i="3"/>
  <c r="R61" i="3"/>
  <c r="P61" i="3"/>
  <c r="Z60" i="3"/>
  <c r="R60" i="3"/>
  <c r="Z59" i="3"/>
  <c r="R59" i="3"/>
  <c r="AP58" i="3"/>
  <c r="AO58" i="3"/>
  <c r="AN58" i="3"/>
  <c r="AM58" i="3"/>
  <c r="Z58" i="3"/>
  <c r="R58" i="3"/>
  <c r="P58" i="3"/>
  <c r="Z57" i="3"/>
  <c r="R57" i="3"/>
  <c r="Z56" i="3"/>
  <c r="R56" i="3"/>
  <c r="AP55" i="3"/>
  <c r="AO55" i="3"/>
  <c r="AN55" i="3"/>
  <c r="AM55" i="3"/>
  <c r="Z55" i="3"/>
  <c r="R55" i="3"/>
  <c r="P55" i="3"/>
  <c r="Z54" i="3"/>
  <c r="R54" i="3"/>
  <c r="Z53" i="3"/>
  <c r="R53" i="3"/>
  <c r="AP52" i="3"/>
  <c r="AO52" i="3"/>
  <c r="AN52" i="3"/>
  <c r="AM52" i="3"/>
  <c r="Z52" i="3"/>
  <c r="R52" i="3"/>
  <c r="P52" i="3"/>
  <c r="Z27" i="3"/>
  <c r="Z28" i="3"/>
  <c r="Z51" i="3"/>
  <c r="R51" i="3"/>
  <c r="Z50" i="3"/>
  <c r="R50" i="3"/>
  <c r="AP49" i="3"/>
  <c r="AO49" i="3"/>
  <c r="AN49" i="3"/>
  <c r="AM49" i="3"/>
  <c r="Z49" i="3"/>
  <c r="R49" i="3"/>
  <c r="P49" i="3"/>
  <c r="Z48" i="3"/>
  <c r="R48" i="3"/>
  <c r="Z47" i="3"/>
  <c r="R47" i="3"/>
  <c r="AP46" i="3"/>
  <c r="AO46" i="3"/>
  <c r="AN46" i="3"/>
  <c r="AM46" i="3"/>
  <c r="Z46" i="3"/>
  <c r="R46" i="3"/>
  <c r="P46" i="3"/>
  <c r="Z45" i="3"/>
  <c r="R45" i="3"/>
  <c r="Z44" i="3"/>
  <c r="R44" i="3"/>
  <c r="AP43" i="3"/>
  <c r="AO43" i="3"/>
  <c r="AN43" i="3"/>
  <c r="AM43" i="3"/>
  <c r="Z43" i="3"/>
  <c r="R43" i="3"/>
  <c r="P43" i="3"/>
  <c r="Z42" i="3"/>
  <c r="R42" i="3"/>
  <c r="Z41" i="3"/>
  <c r="R41" i="3"/>
  <c r="AP40" i="3"/>
  <c r="AO40" i="3"/>
  <c r="AN40" i="3"/>
  <c r="AM40" i="3"/>
  <c r="Z40" i="3"/>
  <c r="R40" i="3"/>
  <c r="P40" i="3"/>
  <c r="Z39" i="3"/>
  <c r="R39" i="3"/>
  <c r="Z38" i="3"/>
  <c r="R38" i="3"/>
  <c r="AP37" i="3"/>
  <c r="AO37" i="3"/>
  <c r="AN37" i="3"/>
  <c r="AM37" i="3"/>
  <c r="Z37" i="3"/>
  <c r="R37" i="3"/>
  <c r="P37" i="3"/>
  <c r="Z36" i="3"/>
  <c r="R36" i="3"/>
  <c r="Z35" i="3"/>
  <c r="R35" i="3"/>
  <c r="AP34" i="3"/>
  <c r="AO34" i="3"/>
  <c r="AN34" i="3"/>
  <c r="AM34" i="3"/>
  <c r="Z34" i="3"/>
  <c r="R34" i="3"/>
  <c r="P34" i="3"/>
  <c r="AP31" i="3"/>
  <c r="AP28" i="3"/>
  <c r="AP25" i="3"/>
  <c r="AP22" i="3"/>
  <c r="AP19" i="3"/>
  <c r="AP16" i="3"/>
  <c r="AP13" i="3"/>
  <c r="AP10" i="3"/>
  <c r="AP7" i="3"/>
  <c r="AO31" i="3"/>
  <c r="AO28" i="3"/>
  <c r="AO25" i="3"/>
  <c r="AO22" i="3"/>
  <c r="AO19" i="3"/>
  <c r="AO16" i="3"/>
  <c r="AO13" i="3"/>
  <c r="AO10" i="3"/>
  <c r="AO7" i="3"/>
  <c r="AN31" i="3"/>
  <c r="AN28" i="3"/>
  <c r="AN25" i="3"/>
  <c r="AN22" i="3"/>
  <c r="AN19" i="3"/>
  <c r="AN16" i="3"/>
  <c r="AN13" i="3"/>
  <c r="AN10" i="3"/>
  <c r="AN7" i="3"/>
  <c r="AM31" i="3"/>
  <c r="AM28" i="3"/>
  <c r="AM25" i="3"/>
  <c r="AM22" i="3"/>
  <c r="AM19" i="3"/>
  <c r="AM16" i="3"/>
  <c r="AM13" i="3"/>
  <c r="AM10" i="3"/>
  <c r="AM7" i="3"/>
  <c r="AO4" i="3"/>
  <c r="AP4" i="3"/>
  <c r="AN4" i="3"/>
  <c r="AM4" i="3"/>
  <c r="R33" i="3"/>
  <c r="R32" i="3"/>
  <c r="R31" i="3"/>
  <c r="R30" i="3"/>
  <c r="R29" i="3"/>
  <c r="R28" i="3"/>
  <c r="R27" i="3"/>
  <c r="R26" i="3"/>
  <c r="R25" i="3"/>
  <c r="R24" i="3"/>
  <c r="R23" i="3"/>
  <c r="R22" i="3"/>
  <c r="R21" i="3"/>
  <c r="R20" i="3"/>
  <c r="R19" i="3"/>
  <c r="R18" i="3"/>
  <c r="R17" i="3"/>
  <c r="R16" i="3"/>
  <c r="R15" i="3"/>
  <c r="R14" i="3"/>
  <c r="R13" i="3"/>
  <c r="R12" i="3"/>
  <c r="R11" i="3"/>
  <c r="R10" i="3"/>
  <c r="R9" i="3"/>
  <c r="R8" i="3"/>
  <c r="R7" i="3"/>
  <c r="R6" i="3"/>
  <c r="R5" i="3"/>
  <c r="R2" i="3" s="1"/>
  <c r="R4" i="3"/>
  <c r="Z5" i="3"/>
  <c r="Z6" i="3"/>
  <c r="Z7" i="3"/>
  <c r="Z8" i="3"/>
  <c r="Z9" i="3"/>
  <c r="Z10" i="3"/>
  <c r="Z11" i="3"/>
  <c r="Z12" i="3"/>
  <c r="Z13" i="3"/>
  <c r="Z14" i="3"/>
  <c r="Z15" i="3"/>
  <c r="Z16" i="3"/>
  <c r="Z17" i="3"/>
  <c r="Z18" i="3"/>
  <c r="Z19" i="3"/>
  <c r="Z20" i="3"/>
  <c r="Z21" i="3"/>
  <c r="Z22" i="3"/>
  <c r="Z23" i="3"/>
  <c r="Z24" i="3"/>
  <c r="Z25" i="3"/>
  <c r="Z26" i="3"/>
  <c r="Z29" i="3"/>
  <c r="Z30" i="3"/>
  <c r="Z31" i="3"/>
  <c r="Z32" i="3"/>
  <c r="Z33" i="3"/>
  <c r="Z4" i="3"/>
  <c r="R3" i="3"/>
  <c r="AB3" i="3"/>
  <c r="AM1" i="3"/>
  <c r="P7" i="3"/>
  <c r="P10" i="3"/>
  <c r="P13" i="3"/>
  <c r="P16" i="3"/>
  <c r="P19" i="3"/>
  <c r="P22" i="3"/>
  <c r="P25" i="3"/>
  <c r="P28" i="3"/>
  <c r="P31" i="3"/>
  <c r="P4" i="3"/>
  <c r="AA3"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Carlos Suárez Sánchez</author>
  </authors>
  <commentList>
    <comment ref="AC4" authorId="0" shapeId="0" xr:uid="{00000000-0006-0000-0000-000001000000}">
      <text>
        <r>
          <rPr>
            <b/>
            <sz val="9"/>
            <color indexed="81"/>
            <rFont val="Tahoma"/>
            <family val="2"/>
          </rPr>
          <t xml:space="preserve">Francisco: </t>
        </r>
        <r>
          <rPr>
            <sz val="11"/>
            <color indexed="81"/>
            <rFont val="Tahoma"/>
            <family val="2"/>
          </rPr>
          <t>Con uno de los controles que se marque como DEFICIENTE el Riesgo NO estaría controlado suficientemente</t>
        </r>
        <r>
          <rPr>
            <sz val="9"/>
            <color indexed="81"/>
            <rFont val="Tahoma"/>
            <family val="2"/>
          </rPr>
          <t xml:space="preserve">
</t>
        </r>
      </text>
    </comment>
    <comment ref="AC7" authorId="0" shapeId="0" xr:uid="{00000000-0006-0000-0000-000002000000}">
      <text>
        <r>
          <rPr>
            <b/>
            <sz val="9"/>
            <color indexed="81"/>
            <rFont val="Tahoma"/>
            <family val="2"/>
          </rPr>
          <t xml:space="preserve">Francisco: </t>
        </r>
        <r>
          <rPr>
            <sz val="11"/>
            <color indexed="81"/>
            <rFont val="Tahoma"/>
            <family val="2"/>
          </rPr>
          <t>Con uno de los controles que se marque como DEFICIENTE el Riesgo NO estaría controlado suficientemente</t>
        </r>
        <r>
          <rPr>
            <sz val="9"/>
            <color indexed="81"/>
            <rFont val="Tahoma"/>
            <family val="2"/>
          </rPr>
          <t xml:space="preserve">
</t>
        </r>
      </text>
    </comment>
    <comment ref="AC10" authorId="0" shapeId="0" xr:uid="{00000000-0006-0000-0000-000003000000}">
      <text>
        <r>
          <rPr>
            <b/>
            <sz val="9"/>
            <color indexed="81"/>
            <rFont val="Tahoma"/>
            <family val="2"/>
          </rPr>
          <t>Frncisco: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3" authorId="0" shapeId="0" xr:uid="{00000000-0006-0000-0000-000004000000}">
      <text>
        <r>
          <rPr>
            <b/>
            <sz val="9"/>
            <color indexed="81"/>
            <rFont val="Tahoma"/>
            <family val="2"/>
          </rPr>
          <t xml:space="preserve">Francsico: </t>
        </r>
        <r>
          <rPr>
            <sz val="11"/>
            <color indexed="81"/>
            <rFont val="Tahoma"/>
            <family val="2"/>
          </rPr>
          <t>Con uno de los controles que se marque como DEFICIENTE el Riesgo NO estaría controlado suficientemente</t>
        </r>
        <r>
          <rPr>
            <sz val="9"/>
            <color indexed="81"/>
            <rFont val="Tahoma"/>
            <family val="2"/>
          </rPr>
          <t xml:space="preserve">
</t>
        </r>
      </text>
    </comment>
    <comment ref="AC16" authorId="0" shapeId="0" xr:uid="{00000000-0006-0000-0000-000005000000}">
      <text>
        <r>
          <rPr>
            <b/>
            <sz val="9"/>
            <color indexed="81"/>
            <rFont val="Tahoma"/>
            <family val="2"/>
          </rPr>
          <t xml:space="preserve">Francisco: </t>
        </r>
        <r>
          <rPr>
            <sz val="11"/>
            <color indexed="81"/>
            <rFont val="Tahoma"/>
            <family val="2"/>
          </rPr>
          <t>Con uno de los controles que se marque como DEFICIENTE el Riesgo NO estaría controlado suficientemente</t>
        </r>
        <r>
          <rPr>
            <sz val="9"/>
            <color indexed="81"/>
            <rFont val="Tahoma"/>
            <family val="2"/>
          </rPr>
          <t xml:space="preserve">
</t>
        </r>
      </text>
    </comment>
    <comment ref="AC19" authorId="0" shapeId="0" xr:uid="{00000000-0006-0000-0000-000006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22" authorId="0" shapeId="0" xr:uid="{00000000-0006-0000-0000-000007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25" authorId="0" shapeId="0" xr:uid="{00000000-0006-0000-0000-000008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28" authorId="0" shapeId="0" xr:uid="{00000000-0006-0000-0000-000009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31" authorId="0" shapeId="0" xr:uid="{00000000-0006-0000-0000-00000A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34" authorId="0" shapeId="0" xr:uid="{00000000-0006-0000-0000-00000B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37" authorId="0" shapeId="0" xr:uid="{00000000-0006-0000-0000-00000C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40" authorId="0" shapeId="0" xr:uid="{00000000-0006-0000-0000-00000D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43" authorId="0" shapeId="0" xr:uid="{00000000-0006-0000-0000-00000E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46" authorId="0" shapeId="0" xr:uid="{00000000-0006-0000-0000-00000F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49" authorId="0" shapeId="0" xr:uid="{00000000-0006-0000-0000-000010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52" authorId="0" shapeId="0" xr:uid="{00000000-0006-0000-0000-000011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55" authorId="0" shapeId="0" xr:uid="{00000000-0006-0000-0000-000012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58" authorId="0" shapeId="0" xr:uid="{00000000-0006-0000-0000-000013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61" authorId="0" shapeId="0" xr:uid="{00000000-0006-0000-0000-000014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64" authorId="0" shapeId="0" xr:uid="{00000000-0006-0000-0000-000015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67" authorId="0" shapeId="0" xr:uid="{00000000-0006-0000-0000-000016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70" authorId="0" shapeId="0" xr:uid="{00000000-0006-0000-0000-000017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73" authorId="0" shapeId="0" xr:uid="{00000000-0006-0000-0000-000018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76" authorId="0" shapeId="0" xr:uid="{00000000-0006-0000-0000-000019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79" authorId="0" shapeId="0" xr:uid="{00000000-0006-0000-0000-00001A000000}">
      <text>
        <r>
          <rPr>
            <b/>
            <sz val="9"/>
            <color indexed="81"/>
            <rFont val="Tahoma"/>
            <family val="2"/>
          </rPr>
          <t>Carlos Suárez Sánchez:</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82" authorId="0" shapeId="0" xr:uid="{00000000-0006-0000-0000-00001B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85" authorId="0" shapeId="0" xr:uid="{00000000-0006-0000-0000-00001C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88" authorId="0" shapeId="0" xr:uid="{00000000-0006-0000-0000-00001D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91" authorId="0" shapeId="0" xr:uid="{00000000-0006-0000-0000-00001E000000}">
      <text>
        <r>
          <rPr>
            <b/>
            <sz val="9"/>
            <color indexed="81"/>
            <rFont val="Tahoma"/>
            <family val="2"/>
          </rPr>
          <t>Franciscoz:</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94" authorId="0" shapeId="0" xr:uid="{00000000-0006-0000-0000-00001F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97" authorId="0" shapeId="0" xr:uid="{00000000-0006-0000-0000-000020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00" authorId="0" shapeId="0" xr:uid="{00000000-0006-0000-0000-000021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03" authorId="0" shapeId="0" xr:uid="{00000000-0006-0000-0000-000022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06" authorId="0" shapeId="0" xr:uid="{00000000-0006-0000-0000-000023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09" authorId="0" shapeId="0" xr:uid="{00000000-0006-0000-0000-000024000000}">
      <text>
        <r>
          <rPr>
            <b/>
            <sz val="9"/>
            <color indexed="81"/>
            <rFont val="Tahoma"/>
            <family val="2"/>
          </rPr>
          <t>Franscico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12" authorId="0" shapeId="0" xr:uid="{00000000-0006-0000-0000-000025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15" authorId="0" shapeId="0" xr:uid="{00000000-0006-0000-0000-000026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18" authorId="0" shapeId="0" xr:uid="{00000000-0006-0000-0000-000027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21" authorId="0" shapeId="0" xr:uid="{00000000-0006-0000-0000-000028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24" authorId="0" shapeId="0" xr:uid="{00000000-0006-0000-0000-000029000000}">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 ref="AC127" authorId="0" shapeId="0" xr:uid="{E01E7805-0BBE-4D41-BF18-0E9085175178}">
      <text>
        <r>
          <rPr>
            <b/>
            <sz val="9"/>
            <color indexed="81"/>
            <rFont val="Tahoma"/>
            <family val="2"/>
          </rPr>
          <t>Francisco:</t>
        </r>
        <r>
          <rPr>
            <sz val="9"/>
            <color indexed="81"/>
            <rFont val="Tahoma"/>
            <family val="2"/>
          </rPr>
          <t xml:space="preserve">
</t>
        </r>
        <r>
          <rPr>
            <sz val="11"/>
            <color indexed="81"/>
            <rFont val="Tahoma"/>
            <family val="2"/>
          </rPr>
          <t>Con uno de los controles que se marque como DEFICIENTE el Riesgo NO estaría controlado suficientemente</t>
        </r>
      </text>
    </comment>
  </commentList>
</comments>
</file>

<file path=xl/sharedStrings.xml><?xml version="1.0" encoding="utf-8"?>
<sst xmlns="http://schemas.openxmlformats.org/spreadsheetml/2006/main" count="1443" uniqueCount="453">
  <si>
    <t>Descripción</t>
  </si>
  <si>
    <t>No. de Riesgo</t>
  </si>
  <si>
    <t>Unidad Administrativa</t>
  </si>
  <si>
    <t>Alineación a Estrategias, Objetivos, 
o Metas Institucionales</t>
  </si>
  <si>
    <t>R I E S G O</t>
  </si>
  <si>
    <t>Nivel de decisión
del Riesgo</t>
  </si>
  <si>
    <t>Clasificación del Riesgo</t>
  </si>
  <si>
    <t>F A C T O R</t>
  </si>
  <si>
    <t>Posibles efectos del Riesgo</t>
  </si>
  <si>
    <t>Valoración Inicial</t>
  </si>
  <si>
    <t>¿Tiene controles?</t>
  </si>
  <si>
    <t>C O N T R O L</t>
  </si>
  <si>
    <t>Determinación de Suficiencia o Deficiencia del Control</t>
  </si>
  <si>
    <t>Riesgo
Controlado
Suficientemente</t>
  </si>
  <si>
    <t>Valoración Final</t>
  </si>
  <si>
    <t>UBICACIÓN EN CUADRANTES</t>
  </si>
  <si>
    <t>Estrategia para Administrar el Riesgo</t>
  </si>
  <si>
    <t>Descripción de la(s) Acción(es)</t>
  </si>
  <si>
    <t>Selección</t>
  </si>
  <si>
    <t>Especificar Otro</t>
  </si>
  <si>
    <t>No. de Factor</t>
  </si>
  <si>
    <t>Clasificación</t>
  </si>
  <si>
    <t>Tipo</t>
  </si>
  <si>
    <t>Grado
Impacto</t>
  </si>
  <si>
    <t>Probabilidad
Ocurrencia</t>
  </si>
  <si>
    <t>Cuadrante</t>
  </si>
  <si>
    <t>No.</t>
  </si>
  <si>
    <t>Está Documentado</t>
  </si>
  <si>
    <t>Está Formalizado</t>
  </si>
  <si>
    <t>Se 
Aplica</t>
  </si>
  <si>
    <t>Es 
Efectivo</t>
  </si>
  <si>
    <t>Resultado de la determinación del Control</t>
  </si>
  <si>
    <t>Grado 
de Impacto</t>
  </si>
  <si>
    <t>Probabilidad 
de Ocurrencia</t>
  </si>
  <si>
    <t>I</t>
  </si>
  <si>
    <t>II</t>
  </si>
  <si>
    <t>III</t>
  </si>
  <si>
    <t>IV</t>
  </si>
  <si>
    <t>I. EVALUACIÓN RIESGOS</t>
  </si>
  <si>
    <t>II. EVALUACIÓN DE CONTROLES</t>
  </si>
  <si>
    <t>III. VALORACIÓN  DE RIESGOS 
VS. CONTROLES</t>
  </si>
  <si>
    <t>V. ESTRATEGIAS Y ACCIONES</t>
  </si>
  <si>
    <t>2021_1</t>
  </si>
  <si>
    <t>2021_2</t>
  </si>
  <si>
    <t>2021_3</t>
  </si>
  <si>
    <t>2021_4</t>
  </si>
  <si>
    <t>2021_5</t>
  </si>
  <si>
    <t>2021_6</t>
  </si>
  <si>
    <t>2021_7</t>
  </si>
  <si>
    <t>2021_8</t>
  </si>
  <si>
    <t>2021_9</t>
  </si>
  <si>
    <t>2021_10</t>
  </si>
  <si>
    <t>Dirección de Planeación y Vinculación</t>
  </si>
  <si>
    <t>PROCESO</t>
  </si>
  <si>
    <t>OBJETIVO</t>
  </si>
  <si>
    <t xml:space="preserve">Manual de Organización. </t>
  </si>
  <si>
    <t>Elaboración y preparación de la Carpeta Órgano de Gobierno</t>
  </si>
  <si>
    <t>Coordinación del Comité Externo de Evaluación</t>
  </si>
  <si>
    <t xml:space="preserve">Proceso de coordinación del Comité  inadecuado
</t>
  </si>
  <si>
    <t xml:space="preserve">Integración documental  de manera incorrecta
</t>
  </si>
  <si>
    <t>Las funciones establecidas no concuerden con las actividades que se realizan</t>
  </si>
  <si>
    <t>OPERATIVO</t>
  </si>
  <si>
    <t>DIRECTIVO</t>
  </si>
  <si>
    <t>ADMINISTRATIVO</t>
  </si>
  <si>
    <t>No cuente con una guía para la elaboración del proceso.</t>
  </si>
  <si>
    <t>Que el área responsable no cuente con una guía para la elaboración del proceso.</t>
  </si>
  <si>
    <t>No atender  adecuadamente la sesión del Órgano de Gobierno.</t>
  </si>
  <si>
    <t xml:space="preserve">No dar seguimiento a los acuerdos </t>
  </si>
  <si>
    <t>No se de cumplimiento a la totalidad de  funciones establecidas en el  Manual</t>
  </si>
  <si>
    <t>Que se realicen funciones no consideradas en el Manual</t>
  </si>
  <si>
    <t>HUMANO</t>
  </si>
  <si>
    <t>INTERNO</t>
  </si>
  <si>
    <t>NORMATIVO</t>
  </si>
  <si>
    <t>Que no se  cuente con el dictamen del Comité Externo de Evaluación, por ende no se pueda obtener la correspondiente autorización del Órgano de Gobierno.</t>
  </si>
  <si>
    <t>Que el Órgano de Gobierno no apruebe los acuerdos estratégicos de la institución.</t>
  </si>
  <si>
    <t>Falta de atención a las funciones y metas establecidas por el área
Que se determinen señalamientos por instancias fiscalizadoras.</t>
  </si>
  <si>
    <t>NO</t>
  </si>
  <si>
    <t>SI</t>
  </si>
  <si>
    <t>No se encuentra documentado el proceso</t>
  </si>
  <si>
    <t xml:space="preserve">Manual de Organización </t>
  </si>
  <si>
    <t>PREVENTIVO</t>
  </si>
  <si>
    <t>EVITAR EL RIESGO</t>
  </si>
  <si>
    <t>REDUCIR EL RIESGO</t>
  </si>
  <si>
    <t>Elaboración del proceso para llevar a cabo el Comité Externo de Evaluación.</t>
  </si>
  <si>
    <t>Revisión,  formalización, autorización y difusión del  documento para llevar a cabo el Comité Externo de Evaluación</t>
  </si>
  <si>
    <t xml:space="preserve">Elaboración del proceso para la realización de la carpeta de información del Órgano de Gobierno. </t>
  </si>
  <si>
    <t>Revisión del Manual de Organización.</t>
  </si>
  <si>
    <t xml:space="preserve">Mapeo y descripción de las funciones y actividades que realiza el área.
Incorporación, visto bueno de las instancias correspondientes, autorización del Órgano de Gobierno, formalización y difusión.
</t>
  </si>
  <si>
    <t>2021_11</t>
  </si>
  <si>
    <t>2021_12</t>
  </si>
  <si>
    <t>2021_13</t>
  </si>
  <si>
    <t>2021_15</t>
  </si>
  <si>
    <t>2021_16</t>
  </si>
  <si>
    <t>Investigación                                Jefatura de Departamento</t>
  </si>
  <si>
    <t>Uno de los objetivos estrategicos del Cimav es: Generar conocimiento científico y tecnológico pertinente y de calidad, para su aprovechamiento por los sectores productivo, académico y social.</t>
  </si>
  <si>
    <t>Para realizar investigación científica, desarrollo tecnológico, innovación y formación de recursos humanos de nivel internacional, es necesario contar con una infraestructura física fortalecida, actualizada y de vanguardia.</t>
  </si>
  <si>
    <t>Realizar Prototipos</t>
  </si>
  <si>
    <t>Infraestructura física obsoleta por falta de renovación o actualización</t>
  </si>
  <si>
    <t>Resultados de investigaciones poco relevantes en su aportación en la implementación del conocimiento</t>
  </si>
  <si>
    <t>Los recursos públicos y privados destinados para la investigación científica y tecnologica no son suficientes, son impredecibles e inestables</t>
  </si>
  <si>
    <t>ESTRATÉGICO</t>
  </si>
  <si>
    <t>SUSTANTIVO</t>
  </si>
  <si>
    <t>DE RECURSOS HUMANOS</t>
  </si>
  <si>
    <t>Convocatorias para realizar investigación publicas escasas y con recursos limitados.</t>
  </si>
  <si>
    <t>Reducción de inversión de las empresas en proyectos de I+D+i.</t>
  </si>
  <si>
    <t>Proyectos publicos y privados de bajo monto.</t>
  </si>
  <si>
    <t>Convocatorias de infraestructura publicas escasas y con recursos limitados.</t>
  </si>
  <si>
    <t>limitados recursos propios para participar con fondos concurrentes.</t>
  </si>
  <si>
    <t>Proyectos publicos y privados de bajo monto, que no permiten la adquisisción de nueva infraestructura.</t>
  </si>
  <si>
    <t xml:space="preserve">Infraestructura incompleta para generar prototipo. </t>
  </si>
  <si>
    <t>No se cuenta con personal capacitado para la generación de prototipos.</t>
  </si>
  <si>
    <t>Falta de espacios fisicos adecuados para el diseño, construcción y puesta punto de prototipos a nivel piloto</t>
  </si>
  <si>
    <t>ENTORNO</t>
  </si>
  <si>
    <t>FINANCIERO-PRESUPUESTAL</t>
  </si>
  <si>
    <t>MATERIAL</t>
  </si>
  <si>
    <t>EXTERNO</t>
  </si>
  <si>
    <t>Perdida de oportunidades públicas y privadas, por no contar con investigación de un alto TRL.</t>
  </si>
  <si>
    <t>Patentes a nivel de concepto que presentan un impacto limitado para su comercialización.</t>
  </si>
  <si>
    <t xml:space="preserve">Problemas en la consecución de proyectos que involucran pruebas en prototipo.  </t>
  </si>
  <si>
    <t>DIRECCIÓN ACADÉMICA</t>
  </si>
  <si>
    <t>Acceso a fuentes y recursos de información, por parte del personal académico del CIMAV</t>
  </si>
  <si>
    <t>Pérdida de acceso a las bases de datos del CONRICYT</t>
  </si>
  <si>
    <t>Nulas bajas documentales y exceso de acumulación de documentos.</t>
  </si>
  <si>
    <t>Acumulación excesiva de documentos, con vigencia documental vencida.</t>
  </si>
  <si>
    <t>Instalaciones inadecuadas para el almacenamiento del archivo de concentración.</t>
  </si>
  <si>
    <t>Instalaciones peligrosas para el almacenamiento de documentación.</t>
  </si>
  <si>
    <t>Disminición significativa de la dispoibilidad presupuestal</t>
  </si>
  <si>
    <t>No llegar a acuerdos con los editores para las suscripciones institucionales</t>
  </si>
  <si>
    <t>Falta de seguimiento por parte de las áreas generadoras de la documentación</t>
  </si>
  <si>
    <t>Disminución de la capacidad de control sobre la documentación almacenada.</t>
  </si>
  <si>
    <t>Alta probabilidad de incidencias con resultados en pérdida de documentación importante.</t>
  </si>
  <si>
    <t>Incidencia de fauna nociva y posibles inundaciones</t>
  </si>
  <si>
    <t>Instalaciones compartidas, por lo que es suceptible el extravío de documentación</t>
  </si>
  <si>
    <t>Factores de riesgo como tanques de gas y otras instalaciones.</t>
  </si>
  <si>
    <t>Impacto directo en las actividades científicas, tecnológicas, de investigación, servicios y académicas del centro.</t>
  </si>
  <si>
    <t>Falta de cumplimiento en la normatividad aplicable en el área archivística</t>
  </si>
  <si>
    <t>Posibilidad de incidencias en la salud, extravío o pérdida de la documentación.</t>
  </si>
  <si>
    <t>Accesos alternativos, vía otras IES</t>
  </si>
  <si>
    <t>Participación en consorcios de colaboración</t>
  </si>
  <si>
    <t>Mecanismos de préstamo y control de documentación que ingresa y egresa del archivo de concentración.</t>
  </si>
  <si>
    <t>Control de la documentación por parte de las áreas generadoras.</t>
  </si>
  <si>
    <t>Sistemas Institucionales de Archivo en el Registro Nacional de Archivos.</t>
  </si>
  <si>
    <t>Fumigaciónes y control de plagas</t>
  </si>
  <si>
    <t>Mecanismos de acceso y control de la documentación</t>
  </si>
  <si>
    <t>ASUMIR EL RIESGO</t>
  </si>
  <si>
    <t>Mecanismos alternativos de acceso a recursos de información</t>
  </si>
  <si>
    <t>Bases de datos de acceso abierto y repositorios</t>
  </si>
  <si>
    <t>Fortalecer mecanismos de colaboración</t>
  </si>
  <si>
    <t>Llevar a cabo la identifiación detallada en los casos que corresponda</t>
  </si>
  <si>
    <t>Ejecutar un control más cuidadoso de la documentación</t>
  </si>
  <si>
    <t>Iniciar el trámite de baja documental</t>
  </si>
  <si>
    <t>Destinar instalaciones exclusivas para el área, según la normatividad aplicable</t>
  </si>
  <si>
    <t>Analisis de previsión respecto de posibles inundaciones o incendios</t>
  </si>
  <si>
    <t>Dirección de Administración y Finanzas</t>
  </si>
  <si>
    <t>Cumplimiento de compromisos de pago referidos a contratos, convenios y ordenes de compra para el desarrollo de proyectos y servicios</t>
  </si>
  <si>
    <t>Pagos realizados fuera de tiempo</t>
  </si>
  <si>
    <t>Control del gasto en apego a la normativa interna y programas regulatorios de la APF</t>
  </si>
  <si>
    <t>Viaticos ejecutados y comprobados fuera de normatividad</t>
  </si>
  <si>
    <t>Reembolsos ejecutados y comprobados fuera de normatividad</t>
  </si>
  <si>
    <t>La documentacion comprobatoria no soporta el motivo del pago</t>
  </si>
  <si>
    <t>Trámites de pago extemporaneos</t>
  </si>
  <si>
    <t>Planeación inadecuada de la ejecución del gasto en moneda extranjera</t>
  </si>
  <si>
    <t>La documentación no soporta el importe de los viaticos entregados</t>
  </si>
  <si>
    <t>Inclusión de comprobantes que no corresponden al objeto de la comisión</t>
  </si>
  <si>
    <t>Uso inadeucado en la captura de reembolsos en el NetMultix</t>
  </si>
  <si>
    <t>La documentación no soporta el importe del reemboslso requerido</t>
  </si>
  <si>
    <t>Presentación de reembolsos fuera de normatividad</t>
  </si>
  <si>
    <t>Duplicidad en los pagos realizados, incumplimiento en las condiciones de pago y afectación en los creditos con proveedores</t>
  </si>
  <si>
    <t>Desajustes en el gasto programado de la partida autorizada y afectación al personal por el uso inadecuado del gasto</t>
  </si>
  <si>
    <t>Procedimiento Administrativo para la recepeción de ordenes de compra</t>
  </si>
  <si>
    <t>Procedimiento Administrativo en Materia de Viáticos y Control de Excel</t>
  </si>
  <si>
    <t>Procedimiento Administrativo en Materia de Viaticos</t>
  </si>
  <si>
    <t>Guia para el Uso de la Plataforma del NetMultix</t>
  </si>
  <si>
    <t>Procedimiento Administrativo en Materia de Reembolsos y Control de Excel</t>
  </si>
  <si>
    <t>Procedimiento Administrativo en Materia de Reembolsos</t>
  </si>
  <si>
    <t>Verificación exhaustiva de documentacion presentada</t>
  </si>
  <si>
    <t>Veriricacion de vencimientos de pagos</t>
  </si>
  <si>
    <t>Monitoreo del comportamiento de las variaciones de las divisas</t>
  </si>
  <si>
    <t>Revisón minusiosa de soportes presentados</t>
  </si>
  <si>
    <t>Revision de Viaticos presentados en el el NetMultix</t>
  </si>
  <si>
    <t>Revision de Reembolsos presentados en el NetMultix</t>
  </si>
  <si>
    <t>2021_14</t>
  </si>
  <si>
    <t>2021_17</t>
  </si>
  <si>
    <t>2021_18</t>
  </si>
  <si>
    <t>2021_19</t>
  </si>
  <si>
    <t>2021_20</t>
  </si>
  <si>
    <t>2021_21</t>
  </si>
  <si>
    <t>2021_22</t>
  </si>
  <si>
    <t>2021_23</t>
  </si>
  <si>
    <t>2021_24</t>
  </si>
  <si>
    <t>2021_25</t>
  </si>
  <si>
    <t>2021_26</t>
  </si>
  <si>
    <t>2021_27</t>
  </si>
  <si>
    <t xml:space="preserve">Bienes distribuidos sin observar la normatividad vigente </t>
  </si>
  <si>
    <t>Descontrol de los activos fijos</t>
  </si>
  <si>
    <t>Falta de Personal para el cumplimiento de los objetivos administrativos</t>
  </si>
  <si>
    <t xml:space="preserve">No cumplir con los objetivos del departamento </t>
  </si>
  <si>
    <t>Falta de seguros en el activo fijo</t>
  </si>
  <si>
    <t>Activos fijos sin proteccion de seguros</t>
  </si>
  <si>
    <t>No cumplir con las cargas administrativas en la recepcion de material</t>
  </si>
  <si>
    <t>Falta de controles por el exeso de trabajo en las funciones del personal</t>
  </si>
  <si>
    <t>No cumplir con los programas de trabajo</t>
  </si>
  <si>
    <t>La documentacion de las polizas no cubra el activo</t>
  </si>
  <si>
    <t xml:space="preserve">Activos fijos sin registrarse en la poliza de seguros </t>
  </si>
  <si>
    <t>Los riesgos de R.C. queden por debajo del alcance de un siniestreo</t>
  </si>
  <si>
    <t>Los manuales internos no esten actualizados</t>
  </si>
  <si>
    <t>Desajuste en el control  del activo fijo</t>
  </si>
  <si>
    <t xml:space="preserve">Falta de resguardos que protegan la salvaguarda de los bienes </t>
  </si>
  <si>
    <t>Falta de Vales de Salida</t>
  </si>
  <si>
    <t xml:space="preserve">Desajustes del personal para el uso inadecuado del sistema </t>
  </si>
  <si>
    <t>Desajustes en los seguros en los alcances de riesgos</t>
  </si>
  <si>
    <t> Bases Generales para el Registro, Afectación, Disposición Final y Baja de Bienes Muebles</t>
  </si>
  <si>
    <t xml:space="preserve"> Bases Generales para el Registro, Afectación, Disposición Final y Baja de Bienes Muebles</t>
  </si>
  <si>
    <t>Procedimiento de Salida de Bienes</t>
  </si>
  <si>
    <t xml:space="preserve">Procedimineto de seguros </t>
  </si>
  <si>
    <t xml:space="preserve">Programa de Seguros </t>
  </si>
  <si>
    <t>Cedula Censales</t>
  </si>
  <si>
    <t>Actualizacion de los Porcedimenitos administrativos</t>
  </si>
  <si>
    <t>Verificacion de los Resguardos asi como los inventarios</t>
  </si>
  <si>
    <t>Verificacion de los formatos de salida</t>
  </si>
  <si>
    <t>Actualizacion de inventarios de materiales y gases asi como del archivo</t>
  </si>
  <si>
    <t xml:space="preserve">Verificacion de resguaros e inventarios </t>
  </si>
  <si>
    <t>Tener al dia la recepcion de material asi como la entrega</t>
  </si>
  <si>
    <t>Revision de los procedimientos de los seguros</t>
  </si>
  <si>
    <t>Revision del programa de seguros</t>
  </si>
  <si>
    <t>Revision de la cedula censale en las bases de los seguros</t>
  </si>
  <si>
    <t>La operación de la Coordinación y situaciones  rebazan a  la normatividad existente</t>
  </si>
  <si>
    <t>Normatividad ejecutada sin actualización</t>
  </si>
  <si>
    <t>Otorgamiento de becas  y apoyos sin considerar al CEP</t>
  </si>
  <si>
    <t>Becas  y apoyos otorgados sin autorización del CEP</t>
  </si>
  <si>
    <t>FINANCIERO</t>
  </si>
  <si>
    <t>Plataformas informáticas existentes que requieren de actualización conforme a lo s requerimientos de información de  los diferentes órganos colegiados del CIMAV e instituciones externas</t>
  </si>
  <si>
    <t>Plataformas ejecutadas sin actualización</t>
  </si>
  <si>
    <t>Normatividad que no contempla situaciones nuevas de riesgos</t>
  </si>
  <si>
    <t>Falta de solución efectiva en la resolución de problemas</t>
  </si>
  <si>
    <t>Aplicación errónea de la normatividad</t>
  </si>
  <si>
    <t>Normatividad no actualizada</t>
  </si>
  <si>
    <t xml:space="preserve">Pagos de becas y apoyos económicos indebidos </t>
  </si>
  <si>
    <t>Plataforma deficiente</t>
  </si>
  <si>
    <t>TIC´S</t>
  </si>
  <si>
    <t>Aceptación de etudiantes con deficiencias en conocimientos</t>
  </si>
  <si>
    <t>Disminución  de graduados en tiempo y forma</t>
  </si>
  <si>
    <t>Plataformas poco funcional para optimizar el tiempo</t>
  </si>
  <si>
    <t>Obtención de información precaria</t>
  </si>
  <si>
    <t>Plataformas incompletas en su llenado</t>
  </si>
  <si>
    <t>Participación del Comité de Estudios de Posgrado</t>
  </si>
  <si>
    <t>Personal con alto dominio del tema</t>
  </si>
  <si>
    <t>Buena comunicación interna</t>
  </si>
  <si>
    <t>Existe un procedimiento bien definido</t>
  </si>
  <si>
    <t>Participación de Comités de Admisión</t>
  </si>
  <si>
    <t>Examen de admisión</t>
  </si>
  <si>
    <t>Actualizar la normatividad y procesos</t>
  </si>
  <si>
    <t>Documentar e implementar procesos</t>
  </si>
  <si>
    <t>Difusión de los procesos y normatividad</t>
  </si>
  <si>
    <t>Difusión del procedimiento en todas las áreas del CIMAV</t>
  </si>
  <si>
    <t>mapeo del proceso e identificación de la debilidad de control para la realización de pagos sin autorización del CEP</t>
  </si>
  <si>
    <t>Reuniones de seguimiento de avances en la mejora de plataformas</t>
  </si>
  <si>
    <t>Elaboración de manual del uso de la plataforma</t>
  </si>
  <si>
    <t>Capacitación del personal para el mantenimiento de las plataformas</t>
  </si>
  <si>
    <t>Capacidad de recuperación de TI y riesgo de continuidad</t>
  </si>
  <si>
    <t>Seguridad informática</t>
  </si>
  <si>
    <t>Riesgo estratégico de TI</t>
  </si>
  <si>
    <t>DE TIC´S</t>
  </si>
  <si>
    <t>Obsolesencia de equipo</t>
  </si>
  <si>
    <t>Se acfecta la operación del centro en su totalidad al no contar con los servicios informáticos, así mismo puede causar perdida de información, perdidas financieras al no  poder realizar servicios a la industria ni a los posgrados que ofrece el Centro.</t>
  </si>
  <si>
    <t>Falla en infraestructura</t>
  </si>
  <si>
    <t>Desastres naturales</t>
  </si>
  <si>
    <t>Vulnerabilidades de software</t>
  </si>
  <si>
    <t>Perdida de información o información erronea al estar la seguridad informática vulnerada. La información del Centro puede ser utilizada en perjuicio de la institución por las personas que extrajeron la información.</t>
  </si>
  <si>
    <t>Seguridad perimetral</t>
  </si>
  <si>
    <t>Perdida de información por factores humanos</t>
  </si>
  <si>
    <t>Adopción de nueva tecnología</t>
  </si>
  <si>
    <t>Una estrategía inefectiva de Tecnologías de la Información puede hacer que no ofrezcamos los servicios con la calidad y eficiencia necesarios para la instituciones.</t>
  </si>
  <si>
    <t>No alineación de estrategías del Centro con las de TICs</t>
  </si>
  <si>
    <t>Organización estructural adecuada y capacitada</t>
  </si>
  <si>
    <t>TÉCNICO ADMINISTRATIVO</t>
  </si>
  <si>
    <t>Plan de contingencias</t>
  </si>
  <si>
    <t>Respaldos de información</t>
  </si>
  <si>
    <t>Identificación de infraestructura critica</t>
  </si>
  <si>
    <t>Firewall / DMZ</t>
  </si>
  <si>
    <t>ASI Proceso Administración de la Seguridad de la Información</t>
  </si>
  <si>
    <t>OPEC Proceso de Operación de los Controles de Seguridad de la Información y del ERISC</t>
  </si>
  <si>
    <t>PETIC</t>
  </si>
  <si>
    <t>Proceso Gobernanza</t>
  </si>
  <si>
    <t>Gestión del cambio</t>
  </si>
  <si>
    <t>Inventario de infraestructura operacional para identificación de equipo obsoleto</t>
  </si>
  <si>
    <t>Plan de continuidad del negocio</t>
  </si>
  <si>
    <t>Centro de datos alterno</t>
  </si>
  <si>
    <t>Mejoras en la seguridad perimetral de los centros de datos</t>
  </si>
  <si>
    <t>Implementación de los procesos ASI y OPEC</t>
  </si>
  <si>
    <t>Evaluación de incorporación de nuevas tecnologías en cartera de aplicaciones</t>
  </si>
  <si>
    <t>Mejora estratégica de TICS al involucrar a las Direcciones del Centro</t>
  </si>
  <si>
    <t>Tener entornos controlados para gestionar el cambio</t>
  </si>
  <si>
    <t>Equipo de cómputo e Informático</t>
  </si>
  <si>
    <t>Software y seguridad informática</t>
  </si>
  <si>
    <t>Manual Administrativo de Aplicación General en Materia
de Tecnologías de la Información (MAAGTICSI)</t>
  </si>
  <si>
    <t>Acreditación de ema (entidad Mexicana para la acreditación) y Nadcap de los Laboratorios del Cimav</t>
  </si>
  <si>
    <t>Acreditaciones para los laboratorios del Cimav no se renueven</t>
  </si>
  <si>
    <t>Manual de procedimiento de costeo del área de vinculación</t>
  </si>
  <si>
    <t>El procedimiento vigente de costeo del área de vinculación no se aplica de manera adecuada</t>
  </si>
  <si>
    <t>No se cuente con resursos presupuestales</t>
  </si>
  <si>
    <t xml:space="preserve">Se perderían servicios que requieren de la acreditación para su ejecución, y se perdería el prestigio positivo del Cimav por contar con dichas acreditaciones </t>
  </si>
  <si>
    <t>Que los laboratiorios no cumplan con la Norma para su acreditación</t>
  </si>
  <si>
    <t xml:space="preserve">Falta de divulgación al exterior de las acreditaciones del Centro </t>
  </si>
  <si>
    <t>Falta de divulgación entre las subunidades del Cimav</t>
  </si>
  <si>
    <t xml:space="preserve">Cotizaciones diferenciadas a clientes, entre las subsedes del Cimav </t>
  </si>
  <si>
    <t>Falta de comprensión de los procedimientos vigentes por parte del personal involucrado</t>
  </si>
  <si>
    <t>Manuales de operaciones de las acreditaciones existentes</t>
  </si>
  <si>
    <t xml:space="preserve">Revisiones por la Dirección de manera anual </t>
  </si>
  <si>
    <t>Minutas de trabajo de las reuniones del Sistema de Gestión de Calidad</t>
  </si>
  <si>
    <t>Procedimiento vigente y debidamente formalizado</t>
  </si>
  <si>
    <t>Correos electrónicos para la divulgación del procedimiento hacia el personal involucrado del Cimav</t>
  </si>
  <si>
    <t>Minutas de trabajo de las reuniones con Vinculación de las distintas subsedes</t>
  </si>
  <si>
    <t xml:space="preserve">Mantener actualizados los manuales de acreditación </t>
  </si>
  <si>
    <t>Atender el procedimiento establecido</t>
  </si>
  <si>
    <t>Continuar documentando las reuniones de trabajo</t>
  </si>
  <si>
    <t>Brindar capacitación al personal involucrado en el procedimiento</t>
  </si>
  <si>
    <t>Hacer reuniones de trabajo con el personal involucrado</t>
  </si>
  <si>
    <t xml:space="preserve">Supervisar que las cotizaciones se realicen en apego al manual vigente de costeo </t>
  </si>
  <si>
    <t>Formar Recursos Humanos de excelencia, en las área de Materiales, Ciencia y Tecnología Ambiental y Nanotecnologia, a través de programas de posgrado.</t>
  </si>
  <si>
    <t>Recursos humanos formados que no logran titularse en el tiempo establecido</t>
  </si>
  <si>
    <t>Personal académico con falta de recursos para el impulso del trabajo de investigación</t>
  </si>
  <si>
    <t>Falta de análisis y detección de situaciones de riesgo entre los alumnos</t>
  </si>
  <si>
    <t>Durante la asignación de los directores de tesis, solicitar una mejor documentación de la disponibilidad de recursos para realizar la investigación que se le asignará al estudiante.</t>
  </si>
  <si>
    <t>Incluir en la metodología de selección de estudiantes un apartado relacionado con la determinación del perfil sicológico de los aspirantes a los diferentes programas.</t>
  </si>
  <si>
    <t>Establecer politicas y metodologias claras para la definicion y designacion de Comites de Evaluacion afin a la tematica de investigacion.</t>
  </si>
  <si>
    <t>Generación de conocimiento en áreas estratégicas para el desarrollo nacional.    Formación de recursos humanos de excelencia.    Impulsar al sector productivo a través de desarrollo de materiales y tecnologías de vanguardia en temas de Materiales, Ciencia y Tecnología Ambiental, y en temas de Energía.</t>
  </si>
  <si>
    <t>Con la desaparición del Fideicomiso, perder la capacidad de dar mantenimiento a la infraestructuta del Centro, tanto a Equipos como a Edificios.</t>
  </si>
  <si>
    <t>CIMAV tiene equipamiento que requiere pólizas de mantenimiento anual y que de no cubrirse rápidamente decaería el equipo y se suspendería su servicio.</t>
  </si>
  <si>
    <t>CIMAV tiene equipo que están certificados y que el mantenimiento es requisito para mantener la certificación.</t>
  </si>
  <si>
    <t>Existe equipamiento científico asociado a proyectos en curso y su desempeño óptimo demanda de mantenimiento anual.</t>
  </si>
  <si>
    <t>El riesgo es perder la capacidad analítica del CIMAV y con ello la capacidad para realizar sus actividades sustantivas.</t>
  </si>
  <si>
    <t>Generar una base de datos en la que basados en el impacto negativo que tuviera el suspender el mantenimiento de equipo, se establezcan las prioridades en la asignación de recursos para el mantenimiento</t>
  </si>
  <si>
    <t>Indicar a los académicos para que en la propuesta de proyectos, incluyan el rubro de mantenimiento de equipos de su laboratorio.</t>
  </si>
  <si>
    <t>Realizar una efectiva coordinación de las áreas adminstrativa y académica a fin de asignar flujo de efectivo al rubro de mantenimiento tomando como base el flujo de recursos propios facturados y cobrados.</t>
  </si>
  <si>
    <t>EN PROCESO</t>
  </si>
  <si>
    <t>EN PROPCESO</t>
  </si>
  <si>
    <t>DIRECCIÓN DE ADMINSTRACIÓN Y FINANZAS</t>
  </si>
  <si>
    <t>2021_28</t>
  </si>
  <si>
    <t>NOMINA PAGADA INCORRECTAMENTE</t>
  </si>
  <si>
    <t>PERSONAL CONTRATADO QUE NO CUMPLE CON EL PERFIL DEL PUESTO</t>
  </si>
  <si>
    <t>DESCONOCIMIENTO DEL MANUAL DEL UNIX PARA LA ELABORACIÓN DE LA NÓMINA</t>
  </si>
  <si>
    <t>PAGOS INCORRECTOS DE NÓMINA, QUE NO SE APLIQUEN CORRECTAMENTE LOS DESCUENTOS, O ALGUNA INCIDENCIA O PRESTACIÓN</t>
  </si>
  <si>
    <t>QUE SE CONTRATE PERSONAL QUE NO CUENTE CON LAS CAPACIDADES PARA EL DESARROLLO DEL PUESTO</t>
  </si>
  <si>
    <t>NO SE APLIQUEN EVALUACIONES PSICOMÉTRICAS Y DE CONOCIMIENTOS</t>
  </si>
  <si>
    <t>EL PERFIL  NO ESTÁ DISEÑADO AL PUESTO , SINO A LA PERSONA</t>
  </si>
  <si>
    <t>MANUAL DE OPERACIÓN DEL UNIX HELP</t>
  </si>
  <si>
    <t>DESCRIPCIÓN Y PERFIL DE PUESTOS</t>
  </si>
  <si>
    <t>DIFUNDIR EL MANUAL DE OPERACIÓN DEL UNIX</t>
  </si>
  <si>
    <t>CAPACITAR AL PERSONAL DE RECURSOS HUMANOS EN EL MANUAL DE OPERACIÓN</t>
  </si>
  <si>
    <t>EVALUACIÓN Y ACTUALIZACIÓN DEL FORMATO DE LA DESCRIPCIÓN</t>
  </si>
  <si>
    <t>ACTUALIZACIÓN DE LOS PERFILES Y DESCRIPCIONES DE PUESTOS POR ÁREA</t>
  </si>
  <si>
    <t>FORMALIZACIÓN DE LAS MISMAS</t>
  </si>
  <si>
    <t>2022_29</t>
  </si>
  <si>
    <t>No se cuente con una guía para la elaboración del proceso.</t>
  </si>
  <si>
    <t>2022_30</t>
  </si>
  <si>
    <t>2022_31</t>
  </si>
  <si>
    <t>Procedimiento vigente de costeo aplicado de manera inadecuada.</t>
  </si>
  <si>
    <t>Falta de divulgación entre las subsedes del Cimav</t>
  </si>
  <si>
    <t>Dirección Académica</t>
  </si>
  <si>
    <t>Infraestructura física no renovada o actualizada</t>
  </si>
  <si>
    <t>PRESUPUESTAL</t>
  </si>
  <si>
    <t>Presupuesto autorizado de recursos fiscales y propios limitado para la adquisición de infraestructura</t>
  </si>
  <si>
    <t>Problemas para generar conocimiento científico relevante de acuerdo a las exigencias del área.</t>
  </si>
  <si>
    <t>Se vuelve un reto mayor para la consecución de proyectos ya que hay que considerar la adquisición de equipos.</t>
  </si>
  <si>
    <t>Presupuesto autorizado de recursos fiscales y propios</t>
  </si>
  <si>
    <t>Convocatoria de Infraestructura</t>
  </si>
  <si>
    <t>Buscar la participación en proyectos internacionales que permitan adquirir infraestructura.</t>
  </si>
  <si>
    <t xml:space="preserve">Participar en proyectos de infraestructura, además de mantener e incrementar los Laboratorios Nacionales. </t>
  </si>
  <si>
    <t xml:space="preserve">Generar una bolsa de recursos propios para: la adquisición de infraestructura,  participar con fondos concurrentes, así como estructurar un plan de conservación y mantenimiento de la infraestructura actual. </t>
  </si>
  <si>
    <t>Disminución significativa de la disponibilidad presupuestal</t>
  </si>
  <si>
    <t>Miembro del CONRICYT</t>
  </si>
  <si>
    <t>2022_32</t>
  </si>
  <si>
    <t>2022_33</t>
  </si>
  <si>
    <t>2022_34</t>
  </si>
  <si>
    <t>Incumplimiento a la Ley General de Archivos</t>
  </si>
  <si>
    <t>Llevar a cabo la identificación detallada en los casos que corresponda</t>
  </si>
  <si>
    <t>2022_35</t>
  </si>
  <si>
    <t>Bienes muebles que no se encuentran debidamente controlados</t>
  </si>
  <si>
    <t>Activos fijos administrados de manera deficiente.</t>
  </si>
  <si>
    <t>Los manuales internos no estén actualizados</t>
  </si>
  <si>
    <t xml:space="preserve">Falta de resguardos que protejan la salvaguarda de los bienes </t>
  </si>
  <si>
    <t>Bienes que no cuentan con etiqueta de identificación</t>
  </si>
  <si>
    <t>Bases Generales para el Registro, Afectación, Disposición Final y Baja de Bienes Muebles</t>
  </si>
  <si>
    <t>Revisión, en su caso, actualización de los Procedimientos administrativos</t>
  </si>
  <si>
    <t>Verificación de los Resguardos así como los inventarios</t>
  </si>
  <si>
    <t>Verificación del etiquetado de bienes</t>
  </si>
  <si>
    <t>2022_36</t>
  </si>
  <si>
    <t>Activos fijos asegurados de manera ineficiente.</t>
  </si>
  <si>
    <t>La documentación de las pólizas no cubra el activo.</t>
  </si>
  <si>
    <t xml:space="preserve">Activos fijos sin registrarse en la póliza de seguros. </t>
  </si>
  <si>
    <t>Los riesgos de R.C. queden por debajo del alcance de un siniestro</t>
  </si>
  <si>
    <t xml:space="preserve">Procedimiento de seguros </t>
  </si>
  <si>
    <t>Cédulas Censales</t>
  </si>
  <si>
    <t>Revisión de los procedimientos de seguros</t>
  </si>
  <si>
    <t>Revisión del programa de seguros</t>
  </si>
  <si>
    <t>Revisión de la cedula censales en las bases de los seguros</t>
  </si>
  <si>
    <t>2022_37</t>
  </si>
  <si>
    <t>Formar Recursos Humanos de excelencia, en las área de Materiales, Ciencia y Tecnología Ambiental y Nanotecnología, a través de programas de posgrado.</t>
  </si>
  <si>
    <t>Aceptación de estudiantes con deficiencias en conocimientos</t>
  </si>
  <si>
    <t>Establecer políticas y metodologías claras para la definición y designación de Comités de Evaluación a fin a la temática de investigación.</t>
  </si>
  <si>
    <t>2022_38</t>
  </si>
  <si>
    <t>Plataformas informáticas existentes que requieren de actualización conforme a los requerimientos de información de  los diferentes órganos colegiados del CIMAV e instituciones externas</t>
  </si>
  <si>
    <t>2023_39</t>
  </si>
  <si>
    <t xml:space="preserve">Activos fijos administrados de manera deficiente.
</t>
  </si>
  <si>
    <t>En validación de los Procedimientos administrativos (Bases Generales para el Registro, afectación, disposición final y baja de bienes muebles del CIMAV)</t>
  </si>
  <si>
    <t>Levantamiento de los inventarios y actualización de los Resguardos</t>
  </si>
  <si>
    <t>En validación de los Procedimientos administrativos (Bases Generales para el Registro, afectación, disposición final y baja de bienes muebles del CIMAV</t>
  </si>
  <si>
    <t>2023_40</t>
  </si>
  <si>
    <t>Actualización del Manual  Administrativos de Recursos Humanos; para la contratación, promoción y permanencia del personal</t>
  </si>
  <si>
    <t>Manuales constituidos de manera deficiente</t>
  </si>
  <si>
    <t>Los manuales no incorporan procesos claros y eficientes para el ingreso, promoción y permanencia del personal.</t>
  </si>
  <si>
    <t xml:space="preserve">Toma de decisiones sin contar con  procesos  idoneos para el ingreso, promoción y permanencia del personal  del Centro. </t>
  </si>
  <si>
    <t xml:space="preserve">Manual Administrativo en Materia de RH </t>
  </si>
  <si>
    <t>Revision y actualizacion del manual a fin de incorporar procesos   idoneos para el ingreso, promoción y permanencia del personal  del Centro.</t>
  </si>
  <si>
    <t>2023_41</t>
  </si>
  <si>
    <t>Dirección de Planeación y Vinculacion</t>
  </si>
  <si>
    <t>Elaboración y preparación de la Carpeta del Comité Externo de Evaluación</t>
  </si>
  <si>
    <t>Integración documental  de manera incorrecta</t>
  </si>
  <si>
    <t>Que el Consejo de Administración no apruebe los acuerdos estratégicos de la institución, o la sesión del Consejo de Administración realice señalamientos por su atención de manera no oportuna</t>
  </si>
  <si>
    <t>No atender  adecuadamente la sesión del Comité Externo de Evaluación</t>
  </si>
  <si>
    <t>No dar seguimiento a los acuerdos</t>
  </si>
  <si>
    <t>Elaboración del proceso para la realización de la carpeta de información de Comité Externo de Evaluación</t>
  </si>
  <si>
    <t>Revisión,  formalización, autorización y difusión del  documento para llevar a cabo la sesion del Comité Externo de Evaluación</t>
  </si>
  <si>
    <t>Oficios de respuesta o presentación de la atención de los acuerdos emitidos por el CEE</t>
  </si>
  <si>
    <t>2024_42</t>
  </si>
  <si>
    <t>Normas Internas en el sistema de la APF, cargadas sin actualización por falta de atención.</t>
  </si>
  <si>
    <t>Sanciones por infrigir dispociones legales en cumplimiento de objetivos  y procesos administraivos</t>
  </si>
  <si>
    <t>Falta de eficiencia y eficacia en la aplicación de la normatividad</t>
  </si>
  <si>
    <t>Procedimiento simplificado para validar la vigencia, eliminar y cancelar normas internas y transversales en el SANI.</t>
  </si>
  <si>
    <t>No contar con un inventario actualizado de normas internas en contravención al PNCCIMGP.</t>
  </si>
  <si>
    <t>Procedimiento simplificado para validar la vigencia, eliminar y cancelar normas internas y transversale en el SANI.</t>
  </si>
  <si>
    <t>2024_43</t>
  </si>
  <si>
    <t>Alineado al Programa Nacional de Combate a la Corrupción, Impunidadad y Mejora de la Gestión Pública</t>
  </si>
  <si>
    <t>Becas otorgadas de manera excepcional para cumplimineto de metas</t>
  </si>
  <si>
    <t>Fondeo de Becas asignadas erroneamente</t>
  </si>
  <si>
    <t>Politicas de becas sin especificaciones en materia de transparencia</t>
  </si>
  <si>
    <t>Estudiantes que quedan exentos de apoyos economicos y repercuciones en la contraloria social</t>
  </si>
  <si>
    <t>Seguimiento del gasto presupuestal en el Capitulo 4000</t>
  </si>
  <si>
    <t>Actualización delReglamento delotorgamiento deBecas yelaboración depoliticas</t>
  </si>
  <si>
    <t>Distribución del presupuesto considerando las necesidades de laInstitución</t>
  </si>
  <si>
    <t>Actualización del Reglamento para el otorgamiento de Becas y politicas</t>
  </si>
  <si>
    <t>2024_44</t>
  </si>
  <si>
    <t>Dentro de las estrategias establecidas en el Programa Anual de Trabajo 2024, relacionadas con la transferencia de conocimiento y la generación de ingresos propios através de la realización de servicios especializados de laboratorio y desarrollo de proyectos tecnológicos.</t>
  </si>
  <si>
    <t>Equipos de laboratorio deteriorados por falta de mantenimiento oportuno</t>
  </si>
  <si>
    <t>DE SERVICIOS</t>
  </si>
  <si>
    <t>Informes de resultados poco confiables</t>
  </si>
  <si>
    <t>Pérdida de competitividad en el mercado.</t>
  </si>
  <si>
    <t>Deterioro importante en los equipos de laboratorio que conlleva a costos elevados por mantenimientos correctivos.</t>
  </si>
  <si>
    <t>Servicios especializados de laboratorio y proyectos de desarrollo tecnológico con resultados poco confiables y con rezagos en su entrega.</t>
  </si>
  <si>
    <t>Procedimiento para determinación de necesidad de mantenimiento preventivo para equipos de laboratorio</t>
  </si>
  <si>
    <t>DEFICIENTE</t>
  </si>
  <si>
    <t>Elaboración de procedimiento para determinación de necesidad de mantenimiento preventivo para equipos de laboratorio.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</si>
</sst>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4"/>
      <color theme="1"/>
      <name val="Calibri"/>
      <family val="2"/>
      <scheme val="minor"/>
    </font>
    <font>
      <sz val="10"/>
      <name val="Arial"/>
      <family val="2"/>
    </font>
    <font>
      <b/>
      <sz val="11"/>
      <name val="Arial"/>
      <family val="2"/>
    </font>
    <font>
      <sz val="11"/>
      <name val="Arial"/>
      <family val="2"/>
    </font>
    <font>
      <b/>
      <sz val="11"/>
      <color indexed="18"/>
      <name val="Arial"/>
      <family val="2"/>
    </font>
    <font>
      <sz val="11"/>
      <color indexed="18"/>
      <name val="Arial"/>
      <family val="2"/>
    </font>
    <font>
      <b/>
      <sz val="10.5"/>
      <name val="Arial"/>
      <family val="2"/>
    </font>
    <font>
      <b/>
      <sz val="13"/>
      <color indexed="18"/>
      <name val="Arial"/>
      <family val="2"/>
    </font>
    <font>
      <sz val="12"/>
      <color theme="1"/>
      <name val="Calibri"/>
      <family val="2"/>
      <scheme val="minor"/>
    </font>
    <font>
      <sz val="16"/>
      <color theme="1"/>
      <name val="Calibri"/>
      <family val="2"/>
      <scheme val="minor"/>
    </font>
    <font>
      <sz val="18"/>
      <color theme="1"/>
      <name val="Calibri"/>
      <family val="2"/>
      <scheme val="minor"/>
    </font>
    <font>
      <b/>
      <sz val="13"/>
      <name val="Arial"/>
      <family val="2"/>
    </font>
    <font>
      <b/>
      <sz val="13"/>
      <color indexed="9"/>
      <name val="Arial"/>
      <family val="2"/>
    </font>
    <font>
      <b/>
      <sz val="13"/>
      <color indexed="16"/>
      <name val="Arial"/>
      <family val="2"/>
    </font>
    <font>
      <sz val="13"/>
      <name val="Arial"/>
      <family val="2"/>
    </font>
    <font>
      <sz val="20"/>
      <color theme="1"/>
      <name val="Calibri"/>
      <family val="2"/>
      <scheme val="minor"/>
    </font>
    <font>
      <b/>
      <sz val="26"/>
      <color theme="1"/>
      <name val="Calibri"/>
      <family val="2"/>
      <scheme val="minor"/>
    </font>
    <font>
      <sz val="9"/>
      <color indexed="81"/>
      <name val="Tahoma"/>
      <family val="2"/>
    </font>
    <font>
      <b/>
      <sz val="9"/>
      <color indexed="81"/>
      <name val="Tahoma"/>
      <family val="2"/>
    </font>
    <font>
      <sz val="11"/>
      <color indexed="81"/>
      <name val="Tahoma"/>
      <family val="2"/>
    </font>
    <font>
      <b/>
      <sz val="28"/>
      <color theme="1"/>
      <name val="Calibri"/>
      <family val="2"/>
      <scheme val="minor"/>
    </font>
    <font>
      <sz val="14"/>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indexed="15"/>
        <bgColor indexed="64"/>
      </patternFill>
    </fill>
    <fill>
      <patternFill patternType="lightUp"/>
    </fill>
    <fill>
      <patternFill patternType="solid">
        <fgColor indexed="44"/>
        <bgColor indexed="64"/>
      </patternFill>
    </fill>
    <fill>
      <patternFill patternType="solid">
        <fgColor indexed="40"/>
        <bgColor indexed="64"/>
      </patternFill>
    </fill>
    <fill>
      <patternFill patternType="solid">
        <fgColor indexed="48"/>
        <bgColor indexed="64"/>
      </patternFill>
    </fill>
    <fill>
      <patternFill patternType="solid">
        <fgColor indexed="12"/>
        <bgColor indexed="64"/>
      </patternFill>
    </fill>
    <fill>
      <patternFill patternType="solid">
        <fgColor rgb="FF0066FF"/>
        <bgColor indexed="64"/>
      </patternFill>
    </fill>
    <fill>
      <patternFill patternType="solid">
        <fgColor theme="0"/>
        <bgColor indexed="64"/>
      </patternFill>
    </fill>
    <fill>
      <patternFill patternType="lightUp">
        <bgColor theme="0"/>
      </patternFill>
    </fill>
  </fills>
  <borders count="3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64"/>
      </left>
      <right style="thin">
        <color indexed="55"/>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55"/>
      </top>
      <bottom/>
      <diagonal/>
    </border>
    <border>
      <left style="thin">
        <color indexed="55"/>
      </left>
      <right style="thin">
        <color indexed="64"/>
      </right>
      <top style="thin">
        <color indexed="55"/>
      </top>
      <bottom style="thin">
        <color indexed="55"/>
      </bottom>
      <diagonal/>
    </border>
    <border>
      <left style="thin">
        <color indexed="55"/>
      </left>
      <right/>
      <top style="thin">
        <color indexed="55"/>
      </top>
      <bottom style="thin">
        <color indexed="55"/>
      </bottom>
      <diagonal/>
    </border>
    <border>
      <left/>
      <right/>
      <top style="thin">
        <color indexed="55"/>
      </top>
      <bottom style="thin">
        <color indexed="55"/>
      </bottom>
      <diagonal/>
    </border>
    <border>
      <left/>
      <right style="thin">
        <color indexed="55"/>
      </right>
      <top style="thin">
        <color indexed="55"/>
      </top>
      <bottom style="thin">
        <color indexed="55"/>
      </bottom>
      <diagonal/>
    </border>
    <border>
      <left style="thin">
        <color indexed="64"/>
      </left>
      <right style="thin">
        <color indexed="55"/>
      </right>
      <top style="thin">
        <color indexed="64"/>
      </top>
      <bottom style="thin">
        <color indexed="55"/>
      </bottom>
      <diagonal/>
    </border>
    <border>
      <left style="thin">
        <color indexed="55"/>
      </left>
      <right style="thin">
        <color indexed="55"/>
      </right>
      <top style="thin">
        <color indexed="64"/>
      </top>
      <bottom style="thin">
        <color indexed="55"/>
      </bottom>
      <diagonal/>
    </border>
    <border>
      <left style="thin">
        <color indexed="55"/>
      </left>
      <right/>
      <top style="thin">
        <color indexed="64"/>
      </top>
      <bottom style="thin">
        <color indexed="55"/>
      </bottom>
      <diagonal/>
    </border>
    <border>
      <left/>
      <right/>
      <top style="thin">
        <color indexed="64"/>
      </top>
      <bottom style="thin">
        <color indexed="55"/>
      </bottom>
      <diagonal/>
    </border>
    <border>
      <left/>
      <right style="thin">
        <color indexed="55"/>
      </right>
      <top style="thin">
        <color indexed="64"/>
      </top>
      <bottom style="thin">
        <color indexed="55"/>
      </bottom>
      <diagonal/>
    </border>
    <border>
      <left style="thin">
        <color indexed="55"/>
      </left>
      <right style="thin">
        <color indexed="64"/>
      </right>
      <top style="thin">
        <color indexed="64"/>
      </top>
      <bottom style="thin">
        <color indexed="55"/>
      </bottom>
      <diagonal/>
    </border>
    <border>
      <left style="thin">
        <color indexed="64"/>
      </left>
      <right style="thin">
        <color indexed="55"/>
      </right>
      <top style="thin">
        <color indexed="55"/>
      </top>
      <bottom/>
      <diagonal/>
    </border>
    <border>
      <left style="thin">
        <color indexed="55"/>
      </left>
      <right style="thin">
        <color indexed="55"/>
      </right>
      <top style="thin">
        <color indexed="55"/>
      </top>
      <bottom/>
      <diagonal/>
    </border>
    <border>
      <left style="thin">
        <color indexed="55"/>
      </left>
      <right style="thin">
        <color indexed="55"/>
      </right>
      <top/>
      <bottom/>
      <diagonal/>
    </border>
    <border>
      <left style="thin">
        <color indexed="55"/>
      </left>
      <right style="thin">
        <color indexed="64"/>
      </right>
      <top style="thin">
        <color indexed="55"/>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55"/>
      </left>
      <right style="thin">
        <color indexed="55"/>
      </right>
      <top style="thin">
        <color indexed="55"/>
      </top>
      <bottom style="medium">
        <color auto="1"/>
      </bottom>
      <diagonal/>
    </border>
    <border>
      <left style="thin">
        <color auto="1"/>
      </left>
      <right style="thin">
        <color auto="1"/>
      </right>
      <top style="medium">
        <color auto="1"/>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2" fillId="0" borderId="0"/>
  </cellStyleXfs>
  <cellXfs count="209">
    <xf numFmtId="0" fontId="0" fillId="0" borderId="0" xfId="0"/>
    <xf numFmtId="0" fontId="0" fillId="0" borderId="0" xfId="0" applyAlignment="1">
      <alignment vertical="center"/>
    </xf>
    <xf numFmtId="0" fontId="3" fillId="3" borderId="5" xfId="1" applyFont="1" applyFill="1" applyBorder="1" applyAlignment="1">
      <alignment horizontal="center" vertical="center" wrapText="1"/>
    </xf>
    <xf numFmtId="0" fontId="3" fillId="0" borderId="0" xfId="1" applyFont="1" applyAlignment="1">
      <alignment horizontal="centerContinuous" vertical="center"/>
    </xf>
    <xf numFmtId="0" fontId="4" fillId="0" borderId="0" xfId="1" applyFont="1" applyAlignment="1">
      <alignment horizontal="centerContinuous" vertical="center"/>
    </xf>
    <xf numFmtId="0" fontId="3" fillId="3" borderId="5" xfId="1" applyFont="1" applyFill="1" applyBorder="1" applyAlignment="1">
      <alignment horizontal="centerContinuous" vertical="center"/>
    </xf>
    <xf numFmtId="0" fontId="3" fillId="3" borderId="6" xfId="1" applyFont="1" applyFill="1" applyBorder="1" applyAlignment="1">
      <alignment horizontal="center" vertical="center" wrapText="1"/>
    </xf>
    <xf numFmtId="0" fontId="4" fillId="0" borderId="0" xfId="1" applyFont="1" applyAlignment="1" applyProtection="1">
      <alignment horizontal="center" vertical="center" wrapText="1"/>
      <protection locked="0"/>
    </xf>
    <xf numFmtId="0" fontId="3" fillId="2" borderId="5" xfId="1" applyFont="1" applyFill="1" applyBorder="1" applyAlignment="1">
      <alignment horizontal="center" vertical="center" wrapText="1"/>
    </xf>
    <xf numFmtId="0" fontId="4" fillId="0" borderId="0" xfId="1" applyFont="1" applyAlignment="1" applyProtection="1">
      <alignment vertical="center"/>
      <protection locked="0"/>
    </xf>
    <xf numFmtId="0" fontId="12" fillId="9" borderId="11" xfId="1" applyFont="1" applyFill="1" applyBorder="1" applyAlignment="1">
      <alignment horizontal="centerContinuous" vertical="center"/>
    </xf>
    <xf numFmtId="0" fontId="12" fillId="9" borderId="12" xfId="1" applyFont="1" applyFill="1" applyBorder="1" applyAlignment="1">
      <alignment horizontal="centerContinuous" vertical="center"/>
    </xf>
    <xf numFmtId="0" fontId="12" fillId="10" borderId="12" xfId="1" applyFont="1" applyFill="1" applyBorder="1" applyAlignment="1">
      <alignment horizontal="centerContinuous" vertical="center" wrapText="1"/>
    </xf>
    <xf numFmtId="0" fontId="13" fillId="11" borderId="12" xfId="1" applyFont="1" applyFill="1" applyBorder="1" applyAlignment="1">
      <alignment horizontal="center" vertical="center" wrapText="1"/>
    </xf>
    <xf numFmtId="0" fontId="15" fillId="0" borderId="0" xfId="1" applyFont="1" applyAlignment="1" applyProtection="1">
      <alignment horizontal="center" vertical="center" wrapText="1"/>
      <protection locked="0"/>
    </xf>
    <xf numFmtId="0" fontId="3" fillId="3" borderId="18" xfId="1" applyFont="1" applyFill="1" applyBorder="1" applyAlignment="1">
      <alignment horizontal="center" vertical="center" wrapText="1"/>
    </xf>
    <xf numFmtId="0" fontId="3" fillId="0" borderId="18" xfId="1" applyFont="1" applyBorder="1" applyAlignment="1">
      <alignment horizontal="center" vertical="center" wrapText="1"/>
    </xf>
    <xf numFmtId="0" fontId="3" fillId="3" borderId="18" xfId="1" applyFont="1" applyFill="1" applyBorder="1" applyAlignment="1">
      <alignment horizontal="center" vertical="center"/>
    </xf>
    <xf numFmtId="0" fontId="7" fillId="3" borderId="18" xfId="1" applyFont="1" applyFill="1" applyBorder="1" applyAlignment="1">
      <alignment horizontal="center" vertical="center" wrapText="1"/>
    </xf>
    <xf numFmtId="0" fontId="0" fillId="0" borderId="19" xfId="0" applyBorder="1" applyAlignment="1">
      <alignment horizontal="center" vertical="center" wrapText="1"/>
    </xf>
    <xf numFmtId="0" fontId="3" fillId="3" borderId="18" xfId="1" applyFont="1" applyFill="1" applyBorder="1" applyAlignment="1">
      <alignment horizontal="center" vertical="center" textRotation="90" wrapText="1"/>
    </xf>
    <xf numFmtId="0" fontId="8" fillId="4" borderId="18" xfId="0" applyFont="1" applyFill="1" applyBorder="1" applyAlignment="1">
      <alignment horizontal="center" vertical="center"/>
    </xf>
    <xf numFmtId="0" fontId="8" fillId="5" borderId="18" xfId="0" applyFont="1" applyFill="1" applyBorder="1" applyAlignment="1">
      <alignment horizontal="center" vertical="center"/>
    </xf>
    <xf numFmtId="0" fontId="8" fillId="6" borderId="18" xfId="0" applyFont="1" applyFill="1" applyBorder="1" applyAlignment="1">
      <alignment horizontal="center" vertical="center"/>
    </xf>
    <xf numFmtId="0" fontId="8" fillId="7" borderId="18" xfId="0" applyFont="1" applyFill="1" applyBorder="1" applyAlignment="1">
      <alignment horizontal="center" vertical="center"/>
    </xf>
    <xf numFmtId="0" fontId="0" fillId="0" borderId="2" xfId="0" applyBorder="1" applyAlignment="1">
      <alignment vertical="center"/>
    </xf>
    <xf numFmtId="0" fontId="0" fillId="0" borderId="2" xfId="0" applyBorder="1" applyAlignment="1">
      <alignment horizontal="justify" vertical="center"/>
    </xf>
    <xf numFmtId="0" fontId="3" fillId="2" borderId="6" xfId="1" applyFont="1" applyFill="1" applyBorder="1" applyAlignment="1">
      <alignment horizontal="center" vertical="center" wrapText="1"/>
    </xf>
    <xf numFmtId="0" fontId="0" fillId="0" borderId="2" xfId="0" applyBorder="1" applyAlignment="1">
      <alignment horizontal="justify" vertical="center" wrapText="1"/>
    </xf>
    <xf numFmtId="0" fontId="1" fillId="0" borderId="2" xfId="0" applyFont="1" applyBorder="1" applyAlignment="1">
      <alignment horizontal="center" vertical="center" wrapText="1"/>
    </xf>
    <xf numFmtId="0" fontId="9" fillId="0" borderId="3" xfId="0" applyFont="1" applyBorder="1" applyAlignment="1">
      <alignment horizontal="justify" vertical="center" wrapText="1"/>
    </xf>
    <xf numFmtId="0" fontId="9" fillId="0" borderId="22" xfId="0" applyFont="1" applyBorder="1" applyAlignment="1">
      <alignment horizontal="justify" vertical="center" wrapText="1"/>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0" fillId="0" borderId="2" xfId="0" applyBorder="1" applyAlignment="1">
      <alignment horizontal="center" vertical="center"/>
    </xf>
    <xf numFmtId="0" fontId="3" fillId="3" borderId="27" xfId="1" applyFont="1" applyFill="1" applyBorder="1" applyAlignment="1">
      <alignment horizontal="center" vertical="center" wrapText="1"/>
    </xf>
    <xf numFmtId="0" fontId="0" fillId="0" borderId="23" xfId="0" applyBorder="1" applyAlignment="1">
      <alignment horizontal="justify" vertical="center" wrapText="1"/>
    </xf>
    <xf numFmtId="0" fontId="0" fillId="0" borderId="23" xfId="0" applyBorder="1" applyAlignment="1">
      <alignment horizontal="justify" vertical="center"/>
    </xf>
    <xf numFmtId="0" fontId="9" fillId="0" borderId="23" xfId="0" applyFont="1" applyBorder="1" applyAlignment="1">
      <alignment horizontal="center" vertical="center" wrapText="1"/>
    </xf>
    <xf numFmtId="0" fontId="9" fillId="0" borderId="23" xfId="0" applyFont="1" applyBorder="1" applyAlignment="1">
      <alignment horizontal="center" vertical="center"/>
    </xf>
    <xf numFmtId="0" fontId="1" fillId="0" borderId="23" xfId="0" applyFont="1" applyBorder="1" applyAlignment="1">
      <alignment horizontal="center" vertical="center" wrapText="1"/>
    </xf>
    <xf numFmtId="0" fontId="0" fillId="0" borderId="23" xfId="0" applyBorder="1" applyAlignment="1">
      <alignment vertical="center"/>
    </xf>
    <xf numFmtId="0" fontId="9" fillId="0" borderId="23" xfId="0" applyFont="1" applyBorder="1" applyAlignment="1">
      <alignment horizontal="justify" vertical="center" wrapText="1"/>
    </xf>
    <xf numFmtId="0" fontId="9" fillId="0" borderId="23" xfId="0" applyFont="1" applyBorder="1" applyAlignment="1">
      <alignment horizontal="justify" vertical="center"/>
    </xf>
    <xf numFmtId="49" fontId="9" fillId="0" borderId="23" xfId="0" applyNumberFormat="1" applyFont="1" applyBorder="1" applyAlignment="1">
      <alignment horizontal="justify" vertical="center"/>
    </xf>
    <xf numFmtId="0" fontId="0" fillId="0" borderId="23" xfId="0" applyBorder="1" applyAlignment="1">
      <alignment horizontal="center" vertical="center"/>
    </xf>
    <xf numFmtId="0" fontId="22" fillId="0" borderId="23" xfId="0" applyFont="1" applyBorder="1" applyAlignment="1">
      <alignment horizontal="center" vertical="center" wrapText="1"/>
    </xf>
    <xf numFmtId="0" fontId="1" fillId="0" borderId="2" xfId="0" applyFont="1" applyBorder="1" applyAlignment="1">
      <alignment horizontal="justify" vertical="center" wrapText="1"/>
    </xf>
    <xf numFmtId="0" fontId="0" fillId="14" borderId="23" xfId="0" applyFill="1" applyBorder="1" applyAlignment="1">
      <alignment horizontal="center" vertical="center"/>
    </xf>
    <xf numFmtId="0" fontId="1" fillId="14" borderId="23" xfId="0" applyFont="1" applyFill="1" applyBorder="1" applyAlignment="1">
      <alignment horizontal="justify" vertical="center" wrapText="1"/>
    </xf>
    <xf numFmtId="0" fontId="9" fillId="14" borderId="23" xfId="0" applyFont="1" applyFill="1" applyBorder="1" applyAlignment="1">
      <alignment horizontal="center" vertical="center" wrapText="1"/>
    </xf>
    <xf numFmtId="0" fontId="9" fillId="14" borderId="23" xfId="0" applyFont="1" applyFill="1" applyBorder="1" applyAlignment="1">
      <alignment horizontal="center" vertical="center"/>
    </xf>
    <xf numFmtId="0" fontId="1" fillId="0" borderId="2" xfId="0" applyFont="1" applyBorder="1" applyAlignment="1">
      <alignment horizontal="justify" vertical="center"/>
    </xf>
    <xf numFmtId="0" fontId="1" fillId="0" borderId="3" xfId="0" applyFont="1" applyBorder="1" applyAlignment="1">
      <alignment horizontal="justify" vertical="center" wrapText="1"/>
    </xf>
    <xf numFmtId="0" fontId="1" fillId="14" borderId="23" xfId="0" applyFont="1" applyFill="1" applyBorder="1" applyAlignment="1">
      <alignment horizontal="justify" vertical="center"/>
    </xf>
    <xf numFmtId="0" fontId="1" fillId="14" borderId="22" xfId="0" applyFont="1" applyFill="1" applyBorder="1" applyAlignment="1">
      <alignment horizontal="justify" vertical="center" wrapText="1"/>
    </xf>
    <xf numFmtId="0" fontId="1" fillId="14" borderId="23" xfId="0" applyFont="1" applyFill="1" applyBorder="1" applyAlignment="1">
      <alignment horizontal="center" vertical="center" wrapText="1"/>
    </xf>
    <xf numFmtId="0" fontId="1" fillId="0" borderId="23" xfId="0" applyFont="1" applyBorder="1" applyAlignment="1">
      <alignment horizontal="justify" vertical="center" wrapText="1"/>
    </xf>
    <xf numFmtId="49" fontId="0" fillId="0" borderId="23" xfId="0" applyNumberFormat="1" applyBorder="1" applyAlignment="1">
      <alignment vertical="center"/>
    </xf>
    <xf numFmtId="0" fontId="10" fillId="0" borderId="23" xfId="0" applyFont="1" applyBorder="1" applyAlignment="1">
      <alignment horizontal="justify" vertical="center" wrapText="1"/>
    </xf>
    <xf numFmtId="0" fontId="10" fillId="0" borderId="23" xfId="0" applyFont="1" applyBorder="1" applyAlignment="1">
      <alignment horizontal="justify" vertical="center"/>
    </xf>
    <xf numFmtId="0" fontId="1" fillId="0" borderId="23" xfId="0" applyFont="1" applyBorder="1" applyAlignment="1">
      <alignment horizontal="justify" vertical="center"/>
    </xf>
    <xf numFmtId="0" fontId="1" fillId="0" borderId="22" xfId="0" applyFont="1" applyBorder="1" applyAlignment="1">
      <alignment horizontal="justify" vertical="center"/>
    </xf>
    <xf numFmtId="0" fontId="1" fillId="0" borderId="22" xfId="0" applyFont="1" applyBorder="1" applyAlignment="1">
      <alignment horizontal="justify" vertical="center" wrapText="1"/>
    </xf>
    <xf numFmtId="0" fontId="0" fillId="14" borderId="23" xfId="0" applyFill="1" applyBorder="1" applyAlignment="1">
      <alignment vertical="center"/>
    </xf>
    <xf numFmtId="0" fontId="1" fillId="14" borderId="23" xfId="0" applyFont="1" applyFill="1" applyBorder="1" applyAlignment="1">
      <alignment vertical="center" wrapText="1"/>
    </xf>
    <xf numFmtId="0" fontId="11" fillId="14" borderId="23" xfId="0" applyFont="1" applyFill="1" applyBorder="1" applyAlignment="1">
      <alignment horizontal="center" vertical="center"/>
    </xf>
    <xf numFmtId="0" fontId="0" fillId="0" borderId="29" xfId="0" applyBorder="1" applyAlignment="1">
      <alignment vertical="center"/>
    </xf>
    <xf numFmtId="0" fontId="0" fillId="0" borderId="0" xfId="0" applyAlignment="1">
      <alignment horizontal="center" vertical="center"/>
    </xf>
    <xf numFmtId="0" fontId="0" fillId="0" borderId="29" xfId="0" applyBorder="1" applyAlignment="1">
      <alignment horizontal="center" vertical="center"/>
    </xf>
    <xf numFmtId="0" fontId="17" fillId="14" borderId="29" xfId="0" applyFont="1" applyFill="1" applyBorder="1" applyAlignment="1">
      <alignment vertical="center"/>
    </xf>
    <xf numFmtId="0" fontId="0" fillId="0" borderId="30" xfId="0" applyBorder="1" applyAlignment="1">
      <alignment horizontal="center" vertical="center"/>
    </xf>
    <xf numFmtId="0" fontId="9" fillId="14" borderId="23" xfId="0" applyFont="1" applyFill="1" applyBorder="1" applyAlignment="1">
      <alignment vertical="center"/>
    </xf>
    <xf numFmtId="0" fontId="21" fillId="14" borderId="29" xfId="0" applyFont="1" applyFill="1" applyBorder="1" applyAlignment="1">
      <alignment vertical="center"/>
    </xf>
    <xf numFmtId="0" fontId="9" fillId="14" borderId="24" xfId="0" applyFont="1" applyFill="1" applyBorder="1" applyAlignment="1">
      <alignment horizontal="center" vertical="center" wrapText="1"/>
    </xf>
    <xf numFmtId="0" fontId="1" fillId="0" borderId="29" xfId="0" applyFont="1" applyBorder="1" applyAlignment="1">
      <alignment horizontal="justify" vertical="center" wrapText="1"/>
    </xf>
    <xf numFmtId="0" fontId="1" fillId="0" borderId="24" xfId="0" applyFont="1" applyBorder="1" applyAlignment="1">
      <alignment horizontal="justify" vertical="center" wrapText="1"/>
    </xf>
    <xf numFmtId="0" fontId="0" fillId="0" borderId="24" xfId="0" applyBorder="1" applyAlignment="1">
      <alignment vertical="center"/>
    </xf>
    <xf numFmtId="0" fontId="0" fillId="0" borderId="24" xfId="0" applyBorder="1" applyAlignment="1">
      <alignment horizontal="center" vertical="center"/>
    </xf>
    <xf numFmtId="0" fontId="1" fillId="0" borderId="24" xfId="0" applyFont="1" applyBorder="1" applyAlignment="1">
      <alignment horizontal="justify" vertical="center"/>
    </xf>
    <xf numFmtId="0" fontId="9" fillId="14" borderId="24" xfId="0" applyFont="1" applyFill="1" applyBorder="1" applyAlignment="1">
      <alignment vertical="center"/>
    </xf>
    <xf numFmtId="0" fontId="1" fillId="14" borderId="24" xfId="0" applyFont="1" applyFill="1" applyBorder="1" applyAlignment="1">
      <alignment horizontal="center" vertical="center" wrapText="1"/>
    </xf>
    <xf numFmtId="0" fontId="11" fillId="14" borderId="24" xfId="0" applyFont="1" applyFill="1" applyBorder="1" applyAlignment="1">
      <alignment horizontal="center" vertical="center"/>
    </xf>
    <xf numFmtId="0" fontId="1" fillId="14" borderId="24" xfId="0" applyFont="1" applyFill="1" applyBorder="1" applyAlignment="1">
      <alignment horizontal="justify" vertical="center" wrapText="1"/>
    </xf>
    <xf numFmtId="0" fontId="1" fillId="0" borderId="26" xfId="0" applyFont="1" applyBorder="1" applyAlignment="1">
      <alignment horizontal="justify" vertical="center" wrapText="1"/>
    </xf>
    <xf numFmtId="0" fontId="9" fillId="14" borderId="29" xfId="0" applyFont="1" applyFill="1" applyBorder="1" applyAlignment="1">
      <alignment vertical="center"/>
    </xf>
    <xf numFmtId="0" fontId="11" fillId="14" borderId="29" xfId="0" applyFont="1" applyFill="1" applyBorder="1" applyAlignment="1">
      <alignment vertical="center"/>
    </xf>
    <xf numFmtId="0" fontId="9" fillId="14" borderId="29" xfId="0" applyFont="1" applyFill="1" applyBorder="1" applyAlignment="1">
      <alignment vertical="center" wrapText="1"/>
    </xf>
    <xf numFmtId="0" fontId="9" fillId="14" borderId="24" xfId="0" applyFont="1" applyFill="1" applyBorder="1" applyAlignment="1">
      <alignment horizontal="center" vertical="center"/>
    </xf>
    <xf numFmtId="0" fontId="1" fillId="14" borderId="29" xfId="0" applyFont="1" applyFill="1" applyBorder="1" applyAlignment="1">
      <alignment horizontal="justify" vertical="center" wrapText="1"/>
    </xf>
    <xf numFmtId="0" fontId="9" fillId="14" borderId="29" xfId="0" applyFont="1" applyFill="1" applyBorder="1" applyAlignment="1">
      <alignment horizontal="center" vertical="center" wrapText="1"/>
    </xf>
    <xf numFmtId="0" fontId="9" fillId="14" borderId="29" xfId="0" applyFont="1" applyFill="1" applyBorder="1" applyAlignment="1">
      <alignment horizontal="center" vertical="center"/>
    </xf>
    <xf numFmtId="0" fontId="1" fillId="14" borderId="29" xfId="0" applyFont="1" applyFill="1" applyBorder="1" applyAlignment="1">
      <alignment horizontal="center" vertical="center" wrapText="1"/>
    </xf>
    <xf numFmtId="0" fontId="11" fillId="14" borderId="29" xfId="0" applyFont="1" applyFill="1" applyBorder="1" applyAlignment="1">
      <alignment horizontal="center" vertical="center"/>
    </xf>
    <xf numFmtId="0" fontId="0" fillId="0" borderId="29" xfId="0" applyBorder="1" applyAlignment="1">
      <alignment horizontal="justify" vertical="center" wrapText="1"/>
    </xf>
    <xf numFmtId="0" fontId="10" fillId="0" borderId="29" xfId="0" applyFont="1" applyBorder="1" applyAlignment="1">
      <alignment horizontal="center" vertical="center"/>
    </xf>
    <xf numFmtId="0" fontId="1" fillId="14" borderId="23" xfId="0" applyFont="1" applyFill="1" applyBorder="1" applyAlignment="1">
      <alignment horizontal="justify" vertical="center"/>
    </xf>
    <xf numFmtId="0" fontId="9" fillId="14" borderId="23" xfId="0" applyFont="1" applyFill="1" applyBorder="1" applyAlignment="1">
      <alignment horizontal="center" vertical="center"/>
    </xf>
    <xf numFmtId="0" fontId="1" fillId="14" borderId="23" xfId="0" applyFont="1" applyFill="1" applyBorder="1" applyAlignment="1">
      <alignment horizontal="justify" vertical="center" wrapText="1"/>
    </xf>
    <xf numFmtId="0" fontId="9" fillId="14" borderId="23" xfId="0" applyFont="1" applyFill="1" applyBorder="1" applyAlignment="1">
      <alignment horizontal="center" vertical="center" wrapText="1"/>
    </xf>
    <xf numFmtId="0" fontId="0" fillId="15" borderId="23" xfId="0" applyFill="1" applyBorder="1" applyAlignment="1">
      <alignment horizontal="center" vertical="center"/>
    </xf>
    <xf numFmtId="0" fontId="1" fillId="0" borderId="29" xfId="0" applyFont="1" applyBorder="1" applyAlignment="1">
      <alignment horizontal="justify" vertical="center" wrapText="1"/>
    </xf>
    <xf numFmtId="0" fontId="0" fillId="0" borderId="29" xfId="0" applyBorder="1" applyAlignment="1">
      <alignment horizontal="center" vertical="center"/>
    </xf>
    <xf numFmtId="0" fontId="17" fillId="14" borderId="29" xfId="0" applyFont="1" applyFill="1" applyBorder="1" applyAlignment="1">
      <alignment horizontal="center" vertical="center"/>
    </xf>
    <xf numFmtId="0" fontId="21" fillId="0" borderId="24" xfId="0" applyFont="1" applyBorder="1" applyAlignment="1">
      <alignment horizontal="center" vertical="center"/>
    </xf>
    <xf numFmtId="0" fontId="21" fillId="0" borderId="25" xfId="0" applyFont="1" applyBorder="1" applyAlignment="1">
      <alignment horizontal="center" vertical="center"/>
    </xf>
    <xf numFmtId="0" fontId="21" fillId="0" borderId="26" xfId="0" applyFont="1" applyBorder="1" applyAlignment="1">
      <alignment horizontal="center" vertical="center"/>
    </xf>
    <xf numFmtId="0" fontId="9" fillId="14" borderId="29" xfId="0" applyFont="1" applyFill="1" applyBorder="1" applyAlignment="1">
      <alignment horizontal="center" vertical="center" wrapText="1"/>
    </xf>
    <xf numFmtId="0" fontId="17" fillId="14" borderId="24" xfId="0" applyFont="1" applyFill="1" applyBorder="1" applyAlignment="1">
      <alignment horizontal="center" vertical="center"/>
    </xf>
    <xf numFmtId="0" fontId="21" fillId="14" borderId="24" xfId="0" applyFont="1" applyFill="1" applyBorder="1" applyAlignment="1">
      <alignment horizontal="center" vertical="center"/>
    </xf>
    <xf numFmtId="0" fontId="21" fillId="14" borderId="25" xfId="0" applyFont="1" applyFill="1" applyBorder="1" applyAlignment="1">
      <alignment horizontal="center" vertical="center"/>
    </xf>
    <xf numFmtId="0" fontId="9" fillId="14" borderId="24" xfId="0" applyFont="1" applyFill="1" applyBorder="1" applyAlignment="1">
      <alignment horizontal="center" vertical="center" wrapText="1"/>
    </xf>
    <xf numFmtId="0" fontId="9" fillId="14" borderId="25" xfId="0" applyFont="1" applyFill="1" applyBorder="1" applyAlignment="1">
      <alignment horizontal="center" vertical="center" wrapText="1"/>
    </xf>
    <xf numFmtId="0" fontId="10" fillId="0" borderId="21" xfId="0" applyFont="1" applyBorder="1" applyAlignment="1">
      <alignment horizontal="center" vertical="center"/>
    </xf>
    <xf numFmtId="0" fontId="21" fillId="0" borderId="29" xfId="0" applyFont="1" applyBorder="1" applyAlignment="1">
      <alignment horizontal="center" vertical="center"/>
    </xf>
    <xf numFmtId="0" fontId="21" fillId="14" borderId="23" xfId="0" applyFont="1" applyFill="1" applyBorder="1" applyAlignment="1">
      <alignment horizontal="center" vertical="center"/>
    </xf>
    <xf numFmtId="0" fontId="9" fillId="14" borderId="23" xfId="0" applyFont="1" applyFill="1" applyBorder="1" applyAlignment="1">
      <alignment horizontal="justify" vertical="center" wrapText="1"/>
    </xf>
    <xf numFmtId="49" fontId="1" fillId="14" borderId="23" xfId="0" applyNumberFormat="1" applyFont="1" applyFill="1" applyBorder="1" applyAlignment="1">
      <alignment horizontal="justify" vertical="center"/>
    </xf>
    <xf numFmtId="0" fontId="10" fillId="14" borderId="24" xfId="0" applyFont="1" applyFill="1" applyBorder="1" applyAlignment="1">
      <alignment horizontal="center" vertical="center"/>
    </xf>
    <xf numFmtId="0" fontId="10" fillId="14" borderId="25" xfId="0" applyFont="1" applyFill="1" applyBorder="1" applyAlignment="1">
      <alignment horizontal="center" vertical="center"/>
    </xf>
    <xf numFmtId="0" fontId="10" fillId="14" borderId="26" xfId="0" applyFont="1" applyFill="1" applyBorder="1" applyAlignment="1">
      <alignment horizontal="center" vertical="center"/>
    </xf>
    <xf numFmtId="0" fontId="17" fillId="14" borderId="25" xfId="0" applyFont="1" applyFill="1" applyBorder="1" applyAlignment="1">
      <alignment horizontal="center" vertical="center"/>
    </xf>
    <xf numFmtId="0" fontId="17" fillId="14" borderId="26" xfId="0" applyFont="1" applyFill="1" applyBorder="1" applyAlignment="1">
      <alignment horizontal="center" vertical="center"/>
    </xf>
    <xf numFmtId="0" fontId="11" fillId="14" borderId="23" xfId="0" applyFont="1" applyFill="1" applyBorder="1" applyAlignment="1">
      <alignment horizontal="center" vertical="center"/>
    </xf>
    <xf numFmtId="0" fontId="0" fillId="14" borderId="23" xfId="0" applyFill="1" applyBorder="1" applyAlignment="1">
      <alignment horizontal="center" vertical="center"/>
    </xf>
    <xf numFmtId="0" fontId="11" fillId="0" borderId="23" xfId="0" applyFont="1" applyBorder="1" applyAlignment="1">
      <alignment horizontal="center" vertical="center"/>
    </xf>
    <xf numFmtId="0" fontId="0" fillId="0" borderId="23" xfId="0" applyBorder="1" applyAlignment="1">
      <alignment horizontal="center" vertical="center"/>
    </xf>
    <xf numFmtId="0" fontId="21" fillId="0" borderId="23" xfId="0" applyFont="1" applyBorder="1" applyAlignment="1">
      <alignment horizontal="center" vertical="center"/>
    </xf>
    <xf numFmtId="0" fontId="22" fillId="14" borderId="23" xfId="0" applyFont="1" applyFill="1" applyBorder="1" applyAlignment="1">
      <alignment horizontal="justify" vertical="center" wrapText="1"/>
    </xf>
    <xf numFmtId="0" fontId="10" fillId="14" borderId="23" xfId="0" applyFont="1" applyFill="1" applyBorder="1" applyAlignment="1">
      <alignment horizontal="center" vertical="center"/>
    </xf>
    <xf numFmtId="0" fontId="17" fillId="14" borderId="23" xfId="0" applyFont="1" applyFill="1" applyBorder="1" applyAlignment="1">
      <alignment horizontal="center" vertical="center"/>
    </xf>
    <xf numFmtId="0" fontId="9" fillId="0" borderId="23" xfId="0" applyFont="1" applyBorder="1" applyAlignment="1">
      <alignment horizontal="justify" vertical="center" wrapText="1"/>
    </xf>
    <xf numFmtId="0" fontId="0" fillId="8" borderId="23" xfId="0" applyFill="1" applyBorder="1" applyAlignment="1">
      <alignment horizontal="center" vertical="center"/>
    </xf>
    <xf numFmtId="0" fontId="10" fillId="0" borderId="23" xfId="0" applyFont="1" applyBorder="1" applyAlignment="1">
      <alignment horizontal="center" vertical="center"/>
    </xf>
    <xf numFmtId="0" fontId="1" fillId="0" borderId="23" xfId="0" applyFont="1" applyBorder="1" applyAlignment="1">
      <alignment horizontal="justify" vertical="center"/>
    </xf>
    <xf numFmtId="0" fontId="9" fillId="0" borderId="23" xfId="0" applyFont="1" applyBorder="1" applyAlignment="1">
      <alignment horizontal="center" vertical="center"/>
    </xf>
    <xf numFmtId="0" fontId="1" fillId="0" borderId="23" xfId="0" applyFont="1" applyBorder="1" applyAlignment="1">
      <alignment horizontal="justify" vertical="center" wrapText="1"/>
    </xf>
    <xf numFmtId="0" fontId="9" fillId="0" borderId="23" xfId="0" applyFont="1" applyBorder="1" applyAlignment="1">
      <alignment horizontal="center" vertical="center" wrapText="1"/>
    </xf>
    <xf numFmtId="49" fontId="1" fillId="0" borderId="23" xfId="0" applyNumberFormat="1" applyFont="1" applyBorder="1" applyAlignment="1">
      <alignment horizontal="justify" vertical="center"/>
    </xf>
    <xf numFmtId="0" fontId="17" fillId="0" borderId="23" xfId="0" applyFont="1" applyBorder="1" applyAlignment="1">
      <alignment horizontal="center" vertical="center"/>
    </xf>
    <xf numFmtId="0" fontId="22" fillId="0" borderId="23" xfId="0" applyFont="1" applyBorder="1" applyAlignment="1">
      <alignment horizontal="justify" vertical="center" wrapText="1"/>
    </xf>
    <xf numFmtId="0" fontId="22" fillId="0" borderId="23" xfId="0" applyFont="1" applyBorder="1" applyAlignment="1">
      <alignment horizontal="justify" vertical="center"/>
    </xf>
    <xf numFmtId="0" fontId="22" fillId="14" borderId="23" xfId="0" applyFont="1" applyFill="1" applyBorder="1" applyAlignment="1">
      <alignment horizontal="justify" vertical="center"/>
    </xf>
    <xf numFmtId="0" fontId="9" fillId="0" borderId="23" xfId="0" applyFont="1" applyBorder="1" applyAlignment="1">
      <alignment horizontal="justify" vertical="center"/>
    </xf>
    <xf numFmtId="0" fontId="1" fillId="0" borderId="22" xfId="0" applyFont="1" applyBorder="1" applyAlignment="1">
      <alignment horizontal="justify" vertical="center" wrapText="1"/>
    </xf>
    <xf numFmtId="0" fontId="1" fillId="14" borderId="22" xfId="0" applyFont="1" applyFill="1" applyBorder="1" applyAlignment="1">
      <alignment horizontal="justify" vertical="center" wrapText="1"/>
    </xf>
    <xf numFmtId="49" fontId="0" fillId="0" borderId="23" xfId="0" applyNumberFormat="1" applyBorder="1" applyAlignment="1">
      <alignment horizontal="justify" vertical="center"/>
    </xf>
    <xf numFmtId="0" fontId="9" fillId="0" borderId="2" xfId="0" applyFont="1" applyBorder="1" applyAlignment="1">
      <alignment horizontal="justify" vertical="center" wrapText="1"/>
    </xf>
    <xf numFmtId="0" fontId="14" fillId="13" borderId="13" xfId="0" applyFont="1" applyFill="1" applyBorder="1" applyAlignment="1">
      <alignment horizontal="center" vertical="center" wrapText="1"/>
    </xf>
    <xf numFmtId="0" fontId="14" fillId="13" borderId="14" xfId="0" applyFont="1" applyFill="1" applyBorder="1" applyAlignment="1">
      <alignment horizontal="center" vertical="center" wrapText="1"/>
    </xf>
    <xf numFmtId="0" fontId="14" fillId="13" borderId="15" xfId="0" applyFont="1" applyFill="1" applyBorder="1" applyAlignment="1">
      <alignment horizontal="center" vertical="center" wrapText="1"/>
    </xf>
    <xf numFmtId="0" fontId="13" fillId="12" borderId="12" xfId="1" applyFont="1" applyFill="1" applyBorder="1" applyAlignment="1">
      <alignment horizontal="center" vertical="center" wrapText="1"/>
    </xf>
    <xf numFmtId="0" fontId="13" fillId="12" borderId="16" xfId="1" applyFont="1" applyFill="1" applyBorder="1" applyAlignment="1">
      <alignment horizontal="center" vertical="center" wrapText="1"/>
    </xf>
    <xf numFmtId="0" fontId="16" fillId="0" borderId="2" xfId="0" applyFont="1" applyBorder="1" applyAlignment="1">
      <alignment horizontal="center" vertical="center"/>
    </xf>
    <xf numFmtId="0" fontId="16" fillId="0" borderId="23" xfId="0" applyFont="1" applyBorder="1" applyAlignment="1">
      <alignment horizontal="center" vertical="center"/>
    </xf>
    <xf numFmtId="0" fontId="21" fillId="0" borderId="2" xfId="0" applyFont="1" applyBorder="1" applyAlignment="1">
      <alignment horizontal="center" vertical="center"/>
    </xf>
    <xf numFmtId="0" fontId="11" fillId="0" borderId="2" xfId="0" applyFont="1" applyBorder="1" applyAlignment="1">
      <alignment horizontal="center" vertical="center"/>
    </xf>
    <xf numFmtId="0" fontId="12" fillId="10" borderId="13" xfId="1" applyFont="1" applyFill="1" applyBorder="1" applyAlignment="1">
      <alignment horizontal="center" vertical="center" wrapText="1"/>
    </xf>
    <xf numFmtId="0" fontId="12" fillId="10" borderId="14" xfId="1" applyFont="1" applyFill="1" applyBorder="1" applyAlignment="1">
      <alignment horizontal="center" vertical="center" wrapText="1"/>
    </xf>
    <xf numFmtId="0" fontId="12" fillId="10" borderId="15" xfId="1" applyFont="1" applyFill="1" applyBorder="1" applyAlignment="1">
      <alignment horizontal="center" vertical="center" wrapText="1"/>
    </xf>
    <xf numFmtId="0" fontId="13" fillId="11" borderId="12" xfId="1" applyFont="1" applyFill="1" applyBorder="1" applyAlignment="1">
      <alignment horizontal="center" vertical="center" wrapText="1"/>
    </xf>
    <xf numFmtId="0" fontId="3" fillId="3" borderId="5" xfId="1" applyFont="1" applyFill="1" applyBorder="1" applyAlignment="1">
      <alignment horizontal="center" vertical="center" wrapText="1"/>
    </xf>
    <xf numFmtId="0" fontId="3" fillId="3" borderId="18" xfId="1" applyFont="1" applyFill="1" applyBorder="1" applyAlignment="1">
      <alignment horizontal="center" vertical="center" wrapText="1"/>
    </xf>
    <xf numFmtId="0" fontId="3" fillId="3" borderId="7" xfId="1" applyFont="1" applyFill="1" applyBorder="1" applyAlignment="1">
      <alignment horizontal="center" vertical="center" wrapText="1"/>
    </xf>
    <xf numFmtId="0" fontId="3" fillId="3" borderId="20" xfId="1" applyFont="1" applyFill="1" applyBorder="1" applyAlignment="1">
      <alignment horizontal="center" vertical="center" wrapText="1"/>
    </xf>
    <xf numFmtId="0" fontId="9" fillId="0" borderId="2" xfId="0" applyFont="1" applyBorder="1" applyAlignment="1">
      <alignment horizontal="center" vertical="center"/>
    </xf>
    <xf numFmtId="0" fontId="10" fillId="0" borderId="2" xfId="0" applyFont="1" applyBorder="1" applyAlignment="1">
      <alignment horizontal="center" vertical="center"/>
    </xf>
    <xf numFmtId="49" fontId="0" fillId="0" borderId="2" xfId="0" applyNumberFormat="1" applyBorder="1" applyAlignment="1">
      <alignment horizontal="justify" vertical="center"/>
    </xf>
    <xf numFmtId="49" fontId="0" fillId="0" borderId="23" xfId="0" applyNumberFormat="1" applyBorder="1" applyAlignment="1">
      <alignment horizontal="justify" vertical="center" wrapText="1"/>
    </xf>
    <xf numFmtId="49" fontId="9" fillId="0" borderId="23" xfId="0" applyNumberFormat="1" applyFont="1" applyBorder="1" applyAlignment="1">
      <alignment horizontal="justify" vertical="center"/>
    </xf>
    <xf numFmtId="0" fontId="9" fillId="0" borderId="2" xfId="0" applyFont="1" applyBorder="1" applyAlignment="1">
      <alignment horizontal="justify" vertical="center"/>
    </xf>
    <xf numFmtId="0" fontId="9" fillId="0" borderId="2" xfId="0" applyFont="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0" fillId="0" borderId="2" xfId="0" applyBorder="1" applyAlignment="1">
      <alignment horizontal="center" vertical="center"/>
    </xf>
    <xf numFmtId="0" fontId="10" fillId="0" borderId="1" xfId="0" applyFont="1" applyBorder="1" applyAlignment="1">
      <alignment horizontal="center" vertical="center"/>
    </xf>
    <xf numFmtId="0" fontId="3" fillId="3" borderId="4" xfId="1" applyFont="1" applyFill="1" applyBorder="1" applyAlignment="1">
      <alignment horizontal="center" vertical="center" wrapText="1"/>
    </xf>
    <xf numFmtId="0" fontId="3" fillId="3" borderId="17" xfId="1" applyFont="1" applyFill="1" applyBorder="1" applyAlignment="1">
      <alignment horizontal="center" vertical="center" wrapText="1"/>
    </xf>
    <xf numFmtId="0" fontId="0" fillId="8" borderId="2" xfId="0" applyFill="1" applyBorder="1" applyAlignment="1">
      <alignment horizontal="center" vertical="center"/>
    </xf>
    <xf numFmtId="0" fontId="17" fillId="0" borderId="2" xfId="0" applyFont="1" applyBorder="1" applyAlignment="1">
      <alignment horizontal="center" vertical="center"/>
    </xf>
    <xf numFmtId="0" fontId="3" fillId="0" borderId="8" xfId="1" applyFont="1" applyBorder="1" applyAlignment="1">
      <alignment horizontal="center" vertical="center" wrapText="1"/>
    </xf>
    <xf numFmtId="0" fontId="3" fillId="0" borderId="9" xfId="1" applyFont="1" applyBorder="1" applyAlignment="1">
      <alignment horizontal="center" vertical="center" wrapText="1"/>
    </xf>
    <xf numFmtId="0" fontId="3" fillId="0" borderId="10" xfId="1" applyFont="1" applyBorder="1" applyAlignment="1">
      <alignment horizontal="center" vertical="center" wrapText="1"/>
    </xf>
    <xf numFmtId="0" fontId="3" fillId="3" borderId="6" xfId="1" applyFont="1" applyFill="1" applyBorder="1" applyAlignment="1">
      <alignment horizontal="center" vertical="center" wrapText="1"/>
    </xf>
    <xf numFmtId="0" fontId="0" fillId="0" borderId="19" xfId="0" applyBorder="1" applyAlignment="1">
      <alignment horizontal="center" vertical="center" wrapText="1"/>
    </xf>
    <xf numFmtId="0" fontId="9" fillId="0" borderId="22" xfId="0" applyFont="1" applyBorder="1" applyAlignment="1">
      <alignment horizontal="justify" vertical="center" wrapText="1"/>
    </xf>
    <xf numFmtId="0" fontId="9" fillId="0" borderId="24" xfId="0" applyFont="1" applyBorder="1" applyAlignment="1">
      <alignment horizontal="justify" vertical="center"/>
    </xf>
    <xf numFmtId="0" fontId="9" fillId="0" borderId="25" xfId="0" applyFont="1" applyBorder="1" applyAlignment="1">
      <alignment horizontal="justify" vertical="center"/>
    </xf>
    <xf numFmtId="0" fontId="9" fillId="0" borderId="26" xfId="0" applyFont="1" applyBorder="1" applyAlignment="1">
      <alignment horizontal="justify" vertical="center"/>
    </xf>
    <xf numFmtId="0" fontId="9" fillId="0" borderId="23" xfId="0" applyFont="1" applyBorder="1" applyAlignment="1">
      <alignment horizontal="left" vertical="center" wrapText="1"/>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3" xfId="0" applyFont="1" applyBorder="1" applyAlignment="1">
      <alignment horizontal="left" vertical="center"/>
    </xf>
    <xf numFmtId="0" fontId="1" fillId="0" borderId="2" xfId="0" applyFont="1" applyBorder="1" applyAlignment="1">
      <alignment horizontal="justify" vertical="center"/>
    </xf>
    <xf numFmtId="0" fontId="9" fillId="0" borderId="24" xfId="0" applyFont="1" applyBorder="1" applyAlignment="1">
      <alignment horizontal="justify" vertical="center" wrapText="1"/>
    </xf>
    <xf numFmtId="0" fontId="9" fillId="0" borderId="25" xfId="0" applyFont="1" applyBorder="1" applyAlignment="1">
      <alignment horizontal="justify" vertical="center" wrapText="1"/>
    </xf>
    <xf numFmtId="0" fontId="9" fillId="0" borderId="26" xfId="0" applyFont="1" applyBorder="1" applyAlignment="1">
      <alignment horizontal="justify" vertical="center" wrapText="1"/>
    </xf>
    <xf numFmtId="0" fontId="1" fillId="0" borderId="2" xfId="0" applyFont="1" applyBorder="1" applyAlignment="1">
      <alignment horizontal="justify" vertical="center" wrapText="1"/>
    </xf>
    <xf numFmtId="49" fontId="1" fillId="0" borderId="2" xfId="0" applyNumberFormat="1" applyFont="1" applyBorder="1" applyAlignment="1">
      <alignment horizontal="justify" vertical="center"/>
    </xf>
    <xf numFmtId="0" fontId="10" fillId="0" borderId="24" xfId="0" applyFont="1" applyBorder="1" applyAlignment="1">
      <alignment horizontal="center"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17" fillId="0" borderId="28" xfId="0" applyFont="1" applyBorder="1" applyAlignment="1">
      <alignment horizontal="center" vertical="center"/>
    </xf>
    <xf numFmtId="0" fontId="17" fillId="0" borderId="25" xfId="0" applyFont="1" applyBorder="1" applyAlignment="1">
      <alignment horizontal="center" vertical="center"/>
    </xf>
    <xf numFmtId="0" fontId="17" fillId="0" borderId="26" xfId="0" applyFont="1" applyBorder="1" applyAlignment="1">
      <alignment horizontal="center" vertical="center"/>
    </xf>
  </cellXfs>
  <cellStyles count="2">
    <cellStyle name="Normal" xfId="0" builtinId="0"/>
    <cellStyle name="Normal_Pantallas ARI" xfId="1" xr:uid="{00000000-0005-0000-0000-000001000000}"/>
  </cellStyles>
  <dxfs count="0"/>
  <tableStyles count="0" defaultTableStyle="TableStyleMedium2" defaultPivotStyle="PivotStyleLight16"/>
  <colors>
    <mruColors>
      <color rgb="FF00FF00"/>
      <color rgb="FF3399FF"/>
      <color rgb="FF327CC0"/>
      <color rgb="FF0066FF"/>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38</xdr:col>
      <xdr:colOff>9525</xdr:colOff>
      <xdr:row>2</xdr:row>
      <xdr:rowOff>609600</xdr:rowOff>
    </xdr:from>
    <xdr:to>
      <xdr:col>42</xdr:col>
      <xdr:colOff>0</xdr:colOff>
      <xdr:row>2</xdr:row>
      <xdr:rowOff>790575</xdr:rowOff>
    </xdr:to>
    <xdr:sp macro="" textlink="">
      <xdr:nvSpPr>
        <xdr:cNvPr id="2" name="Rectangle 28">
          <a:extLst>
            <a:ext uri="{FF2B5EF4-FFF2-40B4-BE49-F238E27FC236}">
              <a16:creationId xmlns:a16="http://schemas.microsoft.com/office/drawing/2014/main" id="{00000000-0008-0000-0000-000002000000}"/>
            </a:ext>
          </a:extLst>
        </xdr:cNvPr>
        <xdr:cNvSpPr>
          <a:spLocks noChangeArrowheads="1"/>
        </xdr:cNvSpPr>
      </xdr:nvSpPr>
      <xdr:spPr bwMode="auto">
        <a:xfrm>
          <a:off x="28784550" y="1809750"/>
          <a:ext cx="3038475" cy="180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38</xdr:col>
      <xdr:colOff>9525</xdr:colOff>
      <xdr:row>2</xdr:row>
      <xdr:rowOff>0</xdr:rowOff>
    </xdr:from>
    <xdr:to>
      <xdr:col>42</xdr:col>
      <xdr:colOff>0</xdr:colOff>
      <xdr:row>2</xdr:row>
      <xdr:rowOff>200025</xdr:rowOff>
    </xdr:to>
    <xdr:sp macro="" textlink="">
      <xdr:nvSpPr>
        <xdr:cNvPr id="3" name="Rectangle 29">
          <a:extLst>
            <a:ext uri="{FF2B5EF4-FFF2-40B4-BE49-F238E27FC236}">
              <a16:creationId xmlns:a16="http://schemas.microsoft.com/office/drawing/2014/main" id="{00000000-0008-0000-0000-000003000000}"/>
            </a:ext>
          </a:extLst>
        </xdr:cNvPr>
        <xdr:cNvSpPr>
          <a:spLocks noChangeArrowheads="1"/>
        </xdr:cNvSpPr>
      </xdr:nvSpPr>
      <xdr:spPr bwMode="auto">
        <a:xfrm>
          <a:off x="35394900" y="3571875"/>
          <a:ext cx="3381375"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33</xdr:col>
      <xdr:colOff>1</xdr:colOff>
      <xdr:row>2</xdr:row>
      <xdr:rowOff>428624</xdr:rowOff>
    </xdr:from>
    <xdr:to>
      <xdr:col>42</xdr:col>
      <xdr:colOff>1</xdr:colOff>
      <xdr:row>3</xdr:row>
      <xdr:rowOff>5102</xdr:rowOff>
    </xdr:to>
    <xdr:sp macro="" textlink="">
      <xdr:nvSpPr>
        <xdr:cNvPr id="7" name="Rectangle 28">
          <a:extLst>
            <a:ext uri="{FF2B5EF4-FFF2-40B4-BE49-F238E27FC236}">
              <a16:creationId xmlns:a16="http://schemas.microsoft.com/office/drawing/2014/main" id="{00000000-0008-0000-0000-000007000000}"/>
            </a:ext>
          </a:extLst>
        </xdr:cNvPr>
        <xdr:cNvSpPr>
          <a:spLocks noChangeArrowheads="1"/>
        </xdr:cNvSpPr>
      </xdr:nvSpPr>
      <xdr:spPr bwMode="auto">
        <a:xfrm>
          <a:off x="33658970" y="1309687"/>
          <a:ext cx="3048000" cy="147978"/>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atriz%20de%20Administracion%20de%20Riesgos%20Institucionales_2021b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z de Administracion de Rie"/>
      <sheetName val="Instructivo del Formato"/>
      <sheetName val="Información General"/>
      <sheetName val="Matriz_V8"/>
      <sheetName val=" Mapa de Riesgos"/>
      <sheetName val="PTAR2021"/>
    </sheetNames>
    <sheetDataSet>
      <sheetData sheetId="0" refreshError="1"/>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135"/>
  <sheetViews>
    <sheetView tabSelected="1" zoomScale="70" zoomScaleNormal="70" workbookViewId="0">
      <pane xSplit="1" ySplit="3" topLeftCell="B129" activePane="bottomRight" state="frozen"/>
      <selection pane="topRight" activeCell="B1" sqref="B1"/>
      <selection pane="bottomLeft" activeCell="A4" sqref="A4"/>
      <selection pane="bottomRight" activeCell="B133" sqref="B133:B135"/>
    </sheetView>
  </sheetViews>
  <sheetFormatPr baseColWidth="10" defaultColWidth="11.5" defaultRowHeight="15" x14ac:dyDescent="0.2"/>
  <cols>
    <col min="1" max="1" width="12" style="1" customWidth="1"/>
    <col min="2" max="2" width="20.6640625" style="1" customWidth="1"/>
    <col min="3" max="3" width="14.5" style="1" customWidth="1"/>
    <col min="4" max="4" width="35.6640625" style="1" customWidth="1"/>
    <col min="5" max="5" width="38.5" style="1" customWidth="1"/>
    <col min="6" max="6" width="15" style="1" customWidth="1"/>
    <col min="7" max="7" width="18.5" style="1" customWidth="1"/>
    <col min="8" max="8" width="13.33203125" style="1" customWidth="1"/>
    <col min="9" max="9" width="11.5" style="1"/>
    <col min="10" max="10" width="55.6640625" style="1" customWidth="1"/>
    <col min="11" max="11" width="18.6640625" style="1" customWidth="1"/>
    <col min="12" max="12" width="13" style="1" customWidth="1"/>
    <col min="13" max="13" width="45.83203125" style="1" customWidth="1"/>
    <col min="14" max="14" width="11.5" style="1"/>
    <col min="15" max="15" width="15.5" style="1" customWidth="1"/>
    <col min="16" max="17" width="11.5" style="1"/>
    <col min="18" max="18" width="13" style="1" hidden="1" customWidth="1"/>
    <col min="19" max="19" width="5.83203125" style="1" customWidth="1"/>
    <col min="20" max="20" width="54.33203125" style="1" customWidth="1"/>
    <col min="21" max="21" width="15.5" style="1" customWidth="1"/>
    <col min="22" max="22" width="18" style="1" customWidth="1"/>
    <col min="23" max="23" width="16" style="1" customWidth="1"/>
    <col min="24" max="25" width="11.5" style="1"/>
    <col min="26" max="26" width="28.1640625" style="1" customWidth="1"/>
    <col min="27" max="27" width="10.83203125" style="1" hidden="1" customWidth="1"/>
    <col min="28" max="28" width="9.6640625" style="1" hidden="1" customWidth="1"/>
    <col min="29" max="29" width="20.5" style="1" customWidth="1"/>
    <col min="30" max="30" width="4.33203125" style="1" hidden="1" customWidth="1"/>
    <col min="31" max="31" width="5.6640625" style="1" hidden="1" customWidth="1"/>
    <col min="32" max="32" width="15.6640625" style="1" customWidth="1"/>
    <col min="33" max="33" width="19.5" style="1" customWidth="1"/>
    <col min="34" max="38" width="11.5" style="1" hidden="1" customWidth="1"/>
    <col min="39" max="42" width="11.5" style="1"/>
    <col min="43" max="43" width="26.83203125" style="1" customWidth="1"/>
    <col min="44" max="44" width="46" style="1" customWidth="1"/>
    <col min="45" max="16384" width="11.5" style="1"/>
  </cols>
  <sheetData>
    <row r="1" spans="1:44" s="14" customFormat="1" ht="42.75" customHeight="1" x14ac:dyDescent="0.2">
      <c r="A1" s="10" t="s">
        <v>38</v>
      </c>
      <c r="B1" s="11"/>
      <c r="C1" s="11"/>
      <c r="D1" s="11"/>
      <c r="E1" s="11"/>
      <c r="F1" s="11"/>
      <c r="G1" s="11"/>
      <c r="H1" s="11"/>
      <c r="I1" s="11"/>
      <c r="J1" s="11"/>
      <c r="K1" s="11"/>
      <c r="L1" s="11"/>
      <c r="M1" s="11"/>
      <c r="N1" s="11"/>
      <c r="O1" s="11"/>
      <c r="P1" s="11"/>
      <c r="Q1" s="157" t="s">
        <v>39</v>
      </c>
      <c r="R1" s="158"/>
      <c r="S1" s="158"/>
      <c r="T1" s="158"/>
      <c r="U1" s="158"/>
      <c r="V1" s="158"/>
      <c r="W1" s="158"/>
      <c r="X1" s="158"/>
      <c r="Y1" s="158"/>
      <c r="Z1" s="158"/>
      <c r="AA1" s="158"/>
      <c r="AB1" s="158"/>
      <c r="AC1" s="159"/>
      <c r="AD1" s="12"/>
      <c r="AE1" s="12"/>
      <c r="AF1" s="160" t="s">
        <v>40</v>
      </c>
      <c r="AG1" s="160"/>
      <c r="AH1" s="13"/>
      <c r="AI1" s="13"/>
      <c r="AJ1" s="13"/>
      <c r="AK1" s="13"/>
      <c r="AL1" s="13"/>
      <c r="AM1" s="148" t="e">
        <f>+"IV. MAPA 
DE RIESGOS    "&amp;'[1]Información General'!#REF!</f>
        <v>#REF!</v>
      </c>
      <c r="AN1" s="149"/>
      <c r="AO1" s="149"/>
      <c r="AP1" s="150"/>
      <c r="AQ1" s="151" t="s">
        <v>41</v>
      </c>
      <c r="AR1" s="152"/>
    </row>
    <row r="2" spans="1:44" s="7" customFormat="1" ht="37.5" customHeight="1" x14ac:dyDescent="0.2">
      <c r="A2" s="176" t="s">
        <v>1</v>
      </c>
      <c r="B2" s="161" t="s">
        <v>2</v>
      </c>
      <c r="C2" s="161" t="s">
        <v>3</v>
      </c>
      <c r="D2" s="161"/>
      <c r="E2" s="161" t="s">
        <v>4</v>
      </c>
      <c r="F2" s="161" t="s">
        <v>5</v>
      </c>
      <c r="G2" s="161" t="s">
        <v>6</v>
      </c>
      <c r="H2" s="161"/>
      <c r="I2" s="180" t="s">
        <v>7</v>
      </c>
      <c r="J2" s="181"/>
      <c r="K2" s="181"/>
      <c r="L2" s="182"/>
      <c r="M2" s="161" t="s">
        <v>8</v>
      </c>
      <c r="N2" s="161" t="s">
        <v>9</v>
      </c>
      <c r="O2" s="161"/>
      <c r="P2" s="161"/>
      <c r="Q2" s="161" t="s">
        <v>10</v>
      </c>
      <c r="R2" s="8">
        <f>SUM(R4:R6)</f>
        <v>0</v>
      </c>
      <c r="S2" s="3" t="s">
        <v>11</v>
      </c>
      <c r="T2" s="4"/>
      <c r="U2" s="4"/>
      <c r="V2" s="5" t="s">
        <v>12</v>
      </c>
      <c r="W2" s="5"/>
      <c r="X2" s="5"/>
      <c r="Y2" s="5"/>
      <c r="Z2" s="5"/>
      <c r="AA2" s="8"/>
      <c r="AB2" s="8"/>
      <c r="AC2" s="183" t="s">
        <v>13</v>
      </c>
      <c r="AD2" s="27"/>
      <c r="AE2" s="27"/>
      <c r="AF2" s="161" t="s">
        <v>14</v>
      </c>
      <c r="AG2" s="161"/>
      <c r="AH2" s="6"/>
      <c r="AI2" s="6"/>
      <c r="AJ2" s="2"/>
      <c r="AK2" s="2"/>
      <c r="AL2" s="2"/>
      <c r="AM2" s="172" t="s">
        <v>15</v>
      </c>
      <c r="AN2" s="173"/>
      <c r="AO2" s="173"/>
      <c r="AP2" s="173"/>
      <c r="AQ2" s="161" t="s">
        <v>16</v>
      </c>
      <c r="AR2" s="163" t="s">
        <v>17</v>
      </c>
    </row>
    <row r="3" spans="1:44" s="9" customFormat="1" ht="45" customHeight="1" thickBot="1" x14ac:dyDescent="0.25">
      <c r="A3" s="177"/>
      <c r="B3" s="162"/>
      <c r="C3" s="35" t="s">
        <v>18</v>
      </c>
      <c r="D3" s="15" t="s">
        <v>0</v>
      </c>
      <c r="E3" s="162"/>
      <c r="F3" s="162"/>
      <c r="G3" s="16" t="s">
        <v>18</v>
      </c>
      <c r="H3" s="15" t="s">
        <v>19</v>
      </c>
      <c r="I3" s="15" t="s">
        <v>20</v>
      </c>
      <c r="J3" s="15" t="s">
        <v>0</v>
      </c>
      <c r="K3" s="15" t="s">
        <v>21</v>
      </c>
      <c r="L3" s="15" t="s">
        <v>22</v>
      </c>
      <c r="M3" s="162"/>
      <c r="N3" s="15" t="s">
        <v>23</v>
      </c>
      <c r="O3" s="15" t="s">
        <v>24</v>
      </c>
      <c r="P3" s="15" t="s">
        <v>25</v>
      </c>
      <c r="Q3" s="162"/>
      <c r="R3" s="15">
        <f>COUNTIF(R4:R6,1)</f>
        <v>0</v>
      </c>
      <c r="S3" s="17" t="s">
        <v>26</v>
      </c>
      <c r="T3" s="17" t="s">
        <v>0</v>
      </c>
      <c r="U3" s="17" t="s">
        <v>22</v>
      </c>
      <c r="V3" s="18" t="s">
        <v>27</v>
      </c>
      <c r="W3" s="18" t="s">
        <v>28</v>
      </c>
      <c r="X3" s="18" t="s">
        <v>29</v>
      </c>
      <c r="Y3" s="18" t="s">
        <v>30</v>
      </c>
      <c r="Z3" s="15" t="s">
        <v>31</v>
      </c>
      <c r="AA3" s="15">
        <f ca="1">SUM(AA3:AA6)</f>
        <v>0</v>
      </c>
      <c r="AB3" s="15">
        <f>COUNTIF(AB4:AB6,1)</f>
        <v>0</v>
      </c>
      <c r="AC3" s="184"/>
      <c r="AD3" s="19"/>
      <c r="AE3" s="19"/>
      <c r="AF3" s="15" t="s">
        <v>32</v>
      </c>
      <c r="AG3" s="15" t="s">
        <v>33</v>
      </c>
      <c r="AH3" s="19"/>
      <c r="AI3" s="19"/>
      <c r="AJ3" s="20"/>
      <c r="AK3" s="20"/>
      <c r="AL3" s="20"/>
      <c r="AM3" s="21" t="s">
        <v>34</v>
      </c>
      <c r="AN3" s="22" t="s">
        <v>35</v>
      </c>
      <c r="AO3" s="23" t="s">
        <v>36</v>
      </c>
      <c r="AP3" s="24" t="s">
        <v>37</v>
      </c>
      <c r="AQ3" s="162"/>
      <c r="AR3" s="164"/>
    </row>
    <row r="4" spans="1:44" ht="38.25" customHeight="1" x14ac:dyDescent="0.2">
      <c r="A4" s="175" t="s">
        <v>42</v>
      </c>
      <c r="B4" s="170" t="s">
        <v>52</v>
      </c>
      <c r="C4" s="165" t="s">
        <v>53</v>
      </c>
      <c r="D4" s="170" t="s">
        <v>57</v>
      </c>
      <c r="E4" s="171" t="s">
        <v>58</v>
      </c>
      <c r="F4" s="165" t="s">
        <v>61</v>
      </c>
      <c r="G4" s="171" t="s">
        <v>63</v>
      </c>
      <c r="H4" s="178"/>
      <c r="I4" s="34">
        <v>1.1000000000000001</v>
      </c>
      <c r="J4" s="28" t="s">
        <v>64</v>
      </c>
      <c r="K4" s="33" t="s">
        <v>70</v>
      </c>
      <c r="L4" s="32" t="s">
        <v>71</v>
      </c>
      <c r="M4" s="167" t="s">
        <v>73</v>
      </c>
      <c r="N4" s="166">
        <v>4</v>
      </c>
      <c r="O4" s="166">
        <v>2</v>
      </c>
      <c r="P4" s="179" t="str">
        <f>IF(AND(N4&lt;&gt;"",O4&lt;&gt;""),IF(AND(N4&gt;5,O4&gt;5),"I",IF(AND(N4&lt;=5,O4&lt;5),"II",IF(AND(N4&gt;5,O4&lt;=5),"IV",IF(AND(N4&lt;=5,O4&lt;=5),"III",)))),"")</f>
        <v>II</v>
      </c>
      <c r="Q4" s="166" t="s">
        <v>76</v>
      </c>
      <c r="R4" s="34">
        <f>IF(Q4="Si",1,0)</f>
        <v>0</v>
      </c>
      <c r="S4" s="34">
        <v>1.1000000000000001</v>
      </c>
      <c r="T4" s="26" t="s">
        <v>78</v>
      </c>
      <c r="U4" s="165" t="s">
        <v>80</v>
      </c>
      <c r="V4" s="29" t="s">
        <v>76</v>
      </c>
      <c r="W4" s="29" t="s">
        <v>76</v>
      </c>
      <c r="X4" s="29" t="s">
        <v>76</v>
      </c>
      <c r="Y4" s="29" t="s">
        <v>76</v>
      </c>
      <c r="Z4" s="29" t="str">
        <f>IF($T4&lt;&gt;"",IF(AND(V4="SI",W4="SI",X4="SI",Y4="SI"),"SUFICIENTE",IF(OR(V4="NO",W4="NO",X4="NO",Y4="NO"),"DEFICIENTE",IF(OR(V4="",W4="",X4="",Y4=""),"FALTA VALORAR EL CONTROL",""))),"")</f>
        <v>DEFICIENTE</v>
      </c>
      <c r="AA4" s="34"/>
      <c r="AB4" s="25"/>
      <c r="AC4" s="153" t="s">
        <v>76</v>
      </c>
      <c r="AD4" s="25"/>
      <c r="AE4" s="25"/>
      <c r="AF4" s="156">
        <v>4</v>
      </c>
      <c r="AG4" s="156">
        <v>7</v>
      </c>
      <c r="AH4" s="174">
        <v>0</v>
      </c>
      <c r="AI4" s="174">
        <v>0</v>
      </c>
      <c r="AJ4" s="174">
        <v>1</v>
      </c>
      <c r="AK4" s="174">
        <v>1</v>
      </c>
      <c r="AL4" s="174">
        <v>2</v>
      </c>
      <c r="AM4" s="155" t="str">
        <f>IF($AL4&gt;=2,IF(AND($AF4="",$AG4=""),"",IF(AND($AF4&gt;5,$AG4&gt;5),"I","")),)</f>
        <v/>
      </c>
      <c r="AN4" s="155" t="str">
        <f>IF($AL4&gt;=2,IF(AND($AF4="",$AG4=""),"",IF(AND($AF4&lt;6,$AG4&gt;5),"II","")),)</f>
        <v>II</v>
      </c>
      <c r="AO4" s="155" t="str">
        <f>IF($AL4&gt;=2,IF(AND($AF4="",$AG4=""),"",IF(AND($AF4&lt;6,$AG4&lt;6),"III","")),)</f>
        <v/>
      </c>
      <c r="AP4" s="155" t="str">
        <f>IF($AL4&gt;=2,IF(AND($AF4="",$AG4=""),"",IF(AND($AF4&gt;5,$AG4&lt;6),"IV","")),)</f>
        <v/>
      </c>
      <c r="AQ4" s="147" t="s">
        <v>81</v>
      </c>
      <c r="AR4" s="30" t="s">
        <v>83</v>
      </c>
    </row>
    <row r="5" spans="1:44" ht="38.25" customHeight="1" x14ac:dyDescent="0.2">
      <c r="A5" s="113"/>
      <c r="B5" s="143"/>
      <c r="C5" s="135"/>
      <c r="D5" s="143"/>
      <c r="E5" s="137"/>
      <c r="F5" s="135"/>
      <c r="G5" s="137"/>
      <c r="H5" s="132"/>
      <c r="I5" s="45">
        <v>1.2</v>
      </c>
      <c r="J5" s="36"/>
      <c r="K5" s="38"/>
      <c r="L5" s="39"/>
      <c r="M5" s="146"/>
      <c r="N5" s="133"/>
      <c r="O5" s="133"/>
      <c r="P5" s="139"/>
      <c r="Q5" s="133"/>
      <c r="R5" s="45">
        <f>IF(Q4="Si",1,0)</f>
        <v>0</v>
      </c>
      <c r="S5" s="45">
        <v>1.2</v>
      </c>
      <c r="T5" s="37"/>
      <c r="U5" s="135"/>
      <c r="V5" s="40"/>
      <c r="W5" s="40"/>
      <c r="X5" s="40"/>
      <c r="Y5" s="40"/>
      <c r="Z5" s="40" t="str">
        <f t="shared" ref="Z5:Z33" si="0">IF($T5&lt;&gt;"",IF(AND(V5="SI",W5="SI",X5="SI",Y5="SI"),"SUFICIENTE",IF(OR(V5="NO",W5="NO",X5="NO",Y5="NO"),"DEFICIENTE",IF(OR(V5="",W5="",X5="",Y5=""),"FALTA VALORAR EL CONTROL",""))),"")</f>
        <v/>
      </c>
      <c r="AA5" s="45"/>
      <c r="AB5" s="41"/>
      <c r="AC5" s="154"/>
      <c r="AD5" s="41"/>
      <c r="AE5" s="41"/>
      <c r="AF5" s="125"/>
      <c r="AG5" s="125"/>
      <c r="AH5" s="126"/>
      <c r="AI5" s="126"/>
      <c r="AJ5" s="126"/>
      <c r="AK5" s="126"/>
      <c r="AL5" s="126"/>
      <c r="AM5" s="127"/>
      <c r="AN5" s="127"/>
      <c r="AO5" s="127"/>
      <c r="AP5" s="127"/>
      <c r="AQ5" s="131"/>
      <c r="AR5" s="185" t="s">
        <v>84</v>
      </c>
    </row>
    <row r="6" spans="1:44" ht="38.25" customHeight="1" x14ac:dyDescent="0.2">
      <c r="A6" s="113"/>
      <c r="B6" s="143"/>
      <c r="C6" s="135"/>
      <c r="D6" s="143"/>
      <c r="E6" s="137"/>
      <c r="F6" s="135"/>
      <c r="G6" s="137"/>
      <c r="H6" s="132"/>
      <c r="I6" s="45">
        <v>1.3</v>
      </c>
      <c r="J6" s="36"/>
      <c r="K6" s="38"/>
      <c r="L6" s="39"/>
      <c r="M6" s="146"/>
      <c r="N6" s="133"/>
      <c r="O6" s="133"/>
      <c r="P6" s="139"/>
      <c r="Q6" s="133"/>
      <c r="R6" s="45">
        <f>IF(Q4="Si",1,0)</f>
        <v>0</v>
      </c>
      <c r="S6" s="45">
        <v>1.3</v>
      </c>
      <c r="T6" s="37"/>
      <c r="U6" s="135"/>
      <c r="V6" s="40"/>
      <c r="W6" s="40"/>
      <c r="X6" s="40"/>
      <c r="Y6" s="40"/>
      <c r="Z6" s="40" t="str">
        <f t="shared" si="0"/>
        <v/>
      </c>
      <c r="AA6" s="45"/>
      <c r="AB6" s="41"/>
      <c r="AC6" s="154"/>
      <c r="AD6" s="41"/>
      <c r="AE6" s="41"/>
      <c r="AF6" s="125"/>
      <c r="AG6" s="125"/>
      <c r="AH6" s="126"/>
      <c r="AI6" s="126"/>
      <c r="AJ6" s="126"/>
      <c r="AK6" s="126"/>
      <c r="AL6" s="126"/>
      <c r="AM6" s="127"/>
      <c r="AN6" s="127"/>
      <c r="AO6" s="127"/>
      <c r="AP6" s="127"/>
      <c r="AQ6" s="131"/>
      <c r="AR6" s="185"/>
    </row>
    <row r="7" spans="1:44" ht="38.25" customHeight="1" x14ac:dyDescent="0.2">
      <c r="A7" s="113" t="s">
        <v>43</v>
      </c>
      <c r="B7" s="143" t="s">
        <v>52</v>
      </c>
      <c r="C7" s="135" t="s">
        <v>53</v>
      </c>
      <c r="D7" s="143" t="s">
        <v>56</v>
      </c>
      <c r="E7" s="137" t="s">
        <v>59</v>
      </c>
      <c r="F7" s="135" t="s">
        <v>61</v>
      </c>
      <c r="G7" s="137" t="s">
        <v>63</v>
      </c>
      <c r="H7" s="132"/>
      <c r="I7" s="45">
        <v>2.1</v>
      </c>
      <c r="J7" s="36" t="s">
        <v>65</v>
      </c>
      <c r="K7" s="38" t="s">
        <v>70</v>
      </c>
      <c r="L7" s="39" t="s">
        <v>71</v>
      </c>
      <c r="M7" s="146" t="s">
        <v>74</v>
      </c>
      <c r="N7" s="133">
        <v>4</v>
      </c>
      <c r="O7" s="133">
        <v>2</v>
      </c>
      <c r="P7" s="139" t="str">
        <f t="shared" ref="P7" si="1">IF(AND(N7&lt;&gt;"",O7&lt;&gt;""),IF(AND(N7&gt;5,O7&gt;5),"I",IF(AND(N7&lt;=5,O7&lt;5),"II",IF(AND(N7&gt;5,O7&lt;=5),"IV",IF(AND(N7&lt;=5,O7&lt;=5),"III",)))),"")</f>
        <v>II</v>
      </c>
      <c r="Q7" s="133" t="s">
        <v>76</v>
      </c>
      <c r="R7" s="45">
        <f>IF(Q7="Si",1,0)</f>
        <v>0</v>
      </c>
      <c r="S7" s="45">
        <v>2.1</v>
      </c>
      <c r="T7" s="37" t="s">
        <v>78</v>
      </c>
      <c r="U7" s="135" t="s">
        <v>80</v>
      </c>
      <c r="V7" s="40" t="s">
        <v>76</v>
      </c>
      <c r="W7" s="40" t="s">
        <v>76</v>
      </c>
      <c r="X7" s="40" t="s">
        <v>76</v>
      </c>
      <c r="Y7" s="40" t="s">
        <v>76</v>
      </c>
      <c r="Z7" s="40" t="str">
        <f t="shared" si="0"/>
        <v>DEFICIENTE</v>
      </c>
      <c r="AA7" s="45"/>
      <c r="AB7" s="41"/>
      <c r="AC7" s="125" t="s">
        <v>76</v>
      </c>
      <c r="AD7" s="41"/>
      <c r="AE7" s="41"/>
      <c r="AF7" s="125">
        <v>4</v>
      </c>
      <c r="AG7" s="125">
        <v>6</v>
      </c>
      <c r="AH7" s="126">
        <v>0</v>
      </c>
      <c r="AI7" s="126">
        <v>0</v>
      </c>
      <c r="AJ7" s="126">
        <v>1</v>
      </c>
      <c r="AK7" s="126">
        <v>1</v>
      </c>
      <c r="AL7" s="126">
        <v>2</v>
      </c>
      <c r="AM7" s="127" t="str">
        <f t="shared" ref="AM7" si="2">IF($AL7&gt;=2,IF(AND($AF7="",$AG7=""),"",IF(AND($AF7&gt;5,$AG7&gt;5),"I","")),)</f>
        <v/>
      </c>
      <c r="AN7" s="127" t="str">
        <f t="shared" ref="AN7" si="3">IF($AL7&gt;=2,IF(AND($AF7="",$AG7=""),"",IF(AND($AF7&lt;6,$AG7&gt;5),"II","")),)</f>
        <v>II</v>
      </c>
      <c r="AO7" s="127" t="str">
        <f t="shared" ref="AO7" si="4">IF($AL7&gt;=2,IF(AND($AF7="",$AG7=""),"",IF(AND($AF7&lt;6,$AG7&lt;6),"III","")),)</f>
        <v/>
      </c>
      <c r="AP7" s="127" t="str">
        <f t="shared" ref="AP7" si="5">IF($AL7&gt;=2,IF(AND($AF7="",$AG7=""),"",IF(AND($AF7&gt;5,$AG7&lt;6),"IV","")),)</f>
        <v/>
      </c>
      <c r="AQ7" s="131" t="s">
        <v>81</v>
      </c>
      <c r="AR7" s="185" t="s">
        <v>85</v>
      </c>
    </row>
    <row r="8" spans="1:44" ht="38.25" customHeight="1" x14ac:dyDescent="0.2">
      <c r="A8" s="113"/>
      <c r="B8" s="143"/>
      <c r="C8" s="135"/>
      <c r="D8" s="143"/>
      <c r="E8" s="137"/>
      <c r="F8" s="135"/>
      <c r="G8" s="137"/>
      <c r="H8" s="132"/>
      <c r="I8" s="45">
        <v>2.2000000000000002</v>
      </c>
      <c r="J8" s="36" t="s">
        <v>66</v>
      </c>
      <c r="K8" s="38" t="s">
        <v>70</v>
      </c>
      <c r="L8" s="39" t="s">
        <v>71</v>
      </c>
      <c r="M8" s="146"/>
      <c r="N8" s="133"/>
      <c r="O8" s="133"/>
      <c r="P8" s="139"/>
      <c r="Q8" s="133"/>
      <c r="R8" s="45">
        <f>IF(Q7="Si",1,0)</f>
        <v>0</v>
      </c>
      <c r="S8" s="45">
        <v>2.2000000000000002</v>
      </c>
      <c r="T8" s="37"/>
      <c r="U8" s="135"/>
      <c r="V8" s="40"/>
      <c r="W8" s="40"/>
      <c r="X8" s="40"/>
      <c r="Y8" s="40"/>
      <c r="Z8" s="40" t="str">
        <f t="shared" si="0"/>
        <v/>
      </c>
      <c r="AA8" s="45"/>
      <c r="AB8" s="41"/>
      <c r="AC8" s="125"/>
      <c r="AD8" s="41"/>
      <c r="AE8" s="41"/>
      <c r="AF8" s="125"/>
      <c r="AG8" s="125"/>
      <c r="AH8" s="126"/>
      <c r="AI8" s="126"/>
      <c r="AJ8" s="126"/>
      <c r="AK8" s="126"/>
      <c r="AL8" s="126"/>
      <c r="AM8" s="127"/>
      <c r="AN8" s="127"/>
      <c r="AO8" s="127"/>
      <c r="AP8" s="127"/>
      <c r="AQ8" s="131"/>
      <c r="AR8" s="185"/>
    </row>
    <row r="9" spans="1:44" ht="56.25" customHeight="1" x14ac:dyDescent="0.2">
      <c r="A9" s="113"/>
      <c r="B9" s="143"/>
      <c r="C9" s="135"/>
      <c r="D9" s="143"/>
      <c r="E9" s="137"/>
      <c r="F9" s="135"/>
      <c r="G9" s="137"/>
      <c r="H9" s="132"/>
      <c r="I9" s="45">
        <v>2.2999999999999998</v>
      </c>
      <c r="J9" s="36" t="s">
        <v>67</v>
      </c>
      <c r="K9" s="38" t="s">
        <v>70</v>
      </c>
      <c r="L9" s="39" t="s">
        <v>71</v>
      </c>
      <c r="M9" s="146"/>
      <c r="N9" s="133"/>
      <c r="O9" s="133"/>
      <c r="P9" s="139"/>
      <c r="Q9" s="133"/>
      <c r="R9" s="45">
        <f>IF(Q7="Si",1,0)</f>
        <v>0</v>
      </c>
      <c r="S9" s="45">
        <v>2.2999999999999998</v>
      </c>
      <c r="T9" s="37"/>
      <c r="U9" s="135"/>
      <c r="V9" s="40"/>
      <c r="W9" s="40"/>
      <c r="X9" s="40"/>
      <c r="Y9" s="40"/>
      <c r="Z9" s="40" t="str">
        <f t="shared" si="0"/>
        <v/>
      </c>
      <c r="AA9" s="45"/>
      <c r="AB9" s="41"/>
      <c r="AC9" s="125"/>
      <c r="AD9" s="41"/>
      <c r="AE9" s="41"/>
      <c r="AF9" s="125"/>
      <c r="AG9" s="125"/>
      <c r="AH9" s="126"/>
      <c r="AI9" s="126"/>
      <c r="AJ9" s="126"/>
      <c r="AK9" s="126"/>
      <c r="AL9" s="126"/>
      <c r="AM9" s="127"/>
      <c r="AN9" s="127"/>
      <c r="AO9" s="127"/>
      <c r="AP9" s="127"/>
      <c r="AQ9" s="131"/>
      <c r="AR9" s="31" t="s">
        <v>84</v>
      </c>
    </row>
    <row r="10" spans="1:44" ht="38.25" customHeight="1" x14ac:dyDescent="0.2">
      <c r="A10" s="113" t="s">
        <v>44</v>
      </c>
      <c r="B10" s="143" t="s">
        <v>52</v>
      </c>
      <c r="C10" s="135" t="s">
        <v>54</v>
      </c>
      <c r="D10" s="143" t="s">
        <v>55</v>
      </c>
      <c r="E10" s="137" t="s">
        <v>60</v>
      </c>
      <c r="F10" s="135" t="s">
        <v>62</v>
      </c>
      <c r="G10" s="137" t="s">
        <v>63</v>
      </c>
      <c r="H10" s="132"/>
      <c r="I10" s="45">
        <v>3.1</v>
      </c>
      <c r="J10" s="36" t="s">
        <v>68</v>
      </c>
      <c r="K10" s="38" t="s">
        <v>72</v>
      </c>
      <c r="L10" s="39" t="s">
        <v>71</v>
      </c>
      <c r="M10" s="168" t="s">
        <v>75</v>
      </c>
      <c r="N10" s="133">
        <v>7</v>
      </c>
      <c r="O10" s="133">
        <v>9</v>
      </c>
      <c r="P10" s="139" t="str">
        <f t="shared" ref="P10" si="6">IF(AND(N10&lt;&gt;"",O10&lt;&gt;""),IF(AND(N10&gt;5,O10&gt;5),"I",IF(AND(N10&lt;=5,O10&lt;5),"II",IF(AND(N10&gt;5,O10&lt;=5),"IV",IF(AND(N10&lt;=5,O10&lt;=5),"III",)))),"")</f>
        <v>I</v>
      </c>
      <c r="Q10" s="133" t="s">
        <v>77</v>
      </c>
      <c r="R10" s="45">
        <f>IF(Q10="Si",1,0)</f>
        <v>1</v>
      </c>
      <c r="S10" s="45">
        <v>3.1</v>
      </c>
      <c r="T10" s="37" t="s">
        <v>79</v>
      </c>
      <c r="U10" s="135" t="s">
        <v>80</v>
      </c>
      <c r="V10" s="40" t="s">
        <v>77</v>
      </c>
      <c r="W10" s="40" t="s">
        <v>77</v>
      </c>
      <c r="X10" s="40" t="s">
        <v>77</v>
      </c>
      <c r="Y10" s="40" t="s">
        <v>76</v>
      </c>
      <c r="Z10" s="40" t="str">
        <f t="shared" si="0"/>
        <v>DEFICIENTE</v>
      </c>
      <c r="AA10" s="45"/>
      <c r="AB10" s="41"/>
      <c r="AC10" s="125" t="s">
        <v>76</v>
      </c>
      <c r="AD10" s="41"/>
      <c r="AE10" s="41"/>
      <c r="AF10" s="125">
        <v>7</v>
      </c>
      <c r="AG10" s="125">
        <v>8</v>
      </c>
      <c r="AH10" s="126">
        <v>0</v>
      </c>
      <c r="AI10" s="126">
        <v>0</v>
      </c>
      <c r="AJ10" s="126">
        <v>1</v>
      </c>
      <c r="AK10" s="126">
        <v>1</v>
      </c>
      <c r="AL10" s="126">
        <v>2</v>
      </c>
      <c r="AM10" s="127" t="str">
        <f t="shared" ref="AM10" si="7">IF($AL10&gt;=2,IF(AND($AF10="",$AG10=""),"",IF(AND($AF10&gt;5,$AG10&gt;5),"I","")),)</f>
        <v>I</v>
      </c>
      <c r="AN10" s="127" t="str">
        <f t="shared" ref="AN10" si="8">IF($AL10&gt;=2,IF(AND($AF10="",$AG10=""),"",IF(AND($AF10&lt;6,$AG10&gt;5),"II","")),)</f>
        <v/>
      </c>
      <c r="AO10" s="127" t="str">
        <f t="shared" ref="AO10" si="9">IF($AL10&gt;=2,IF(AND($AF10="",$AG10=""),"",IF(AND($AF10&lt;6,$AG10&lt;6),"III","")),)</f>
        <v/>
      </c>
      <c r="AP10" s="127" t="str">
        <f t="shared" ref="AP10" si="10">IF($AL10&gt;=2,IF(AND($AF10="",$AG10=""),"",IF(AND($AF10&gt;5,$AG10&lt;6),"IV","")),)</f>
        <v/>
      </c>
      <c r="AQ10" s="131" t="s">
        <v>82</v>
      </c>
      <c r="AR10" s="31" t="s">
        <v>86</v>
      </c>
    </row>
    <row r="11" spans="1:44" ht="51" customHeight="1" x14ac:dyDescent="0.2">
      <c r="A11" s="113"/>
      <c r="B11" s="143"/>
      <c r="C11" s="135"/>
      <c r="D11" s="143"/>
      <c r="E11" s="137"/>
      <c r="F11" s="135"/>
      <c r="G11" s="137"/>
      <c r="H11" s="132"/>
      <c r="I11" s="45">
        <v>3.2</v>
      </c>
      <c r="J11" s="36" t="s">
        <v>69</v>
      </c>
      <c r="K11" s="38" t="s">
        <v>72</v>
      </c>
      <c r="L11" s="39" t="s">
        <v>71</v>
      </c>
      <c r="M11" s="146"/>
      <c r="N11" s="133"/>
      <c r="O11" s="133"/>
      <c r="P11" s="139"/>
      <c r="Q11" s="133"/>
      <c r="R11" s="45">
        <f>IF(Q10="Si",1,0)</f>
        <v>1</v>
      </c>
      <c r="S11" s="45">
        <v>3.2</v>
      </c>
      <c r="T11" s="37"/>
      <c r="U11" s="135"/>
      <c r="V11" s="40"/>
      <c r="W11" s="40"/>
      <c r="X11" s="40"/>
      <c r="Y11" s="40"/>
      <c r="Z11" s="40" t="str">
        <f t="shared" si="0"/>
        <v/>
      </c>
      <c r="AA11" s="45"/>
      <c r="AB11" s="41"/>
      <c r="AC11" s="125"/>
      <c r="AD11" s="41"/>
      <c r="AE11" s="41"/>
      <c r="AF11" s="125"/>
      <c r="AG11" s="125"/>
      <c r="AH11" s="126"/>
      <c r="AI11" s="126"/>
      <c r="AJ11" s="126"/>
      <c r="AK11" s="126"/>
      <c r="AL11" s="126"/>
      <c r="AM11" s="127"/>
      <c r="AN11" s="127"/>
      <c r="AO11" s="127"/>
      <c r="AP11" s="127"/>
      <c r="AQ11" s="131"/>
      <c r="AR11" s="185" t="s">
        <v>87</v>
      </c>
    </row>
    <row r="12" spans="1:44" ht="48" customHeight="1" x14ac:dyDescent="0.2">
      <c r="A12" s="113"/>
      <c r="B12" s="143"/>
      <c r="C12" s="135"/>
      <c r="D12" s="143"/>
      <c r="E12" s="137"/>
      <c r="F12" s="135"/>
      <c r="G12" s="137"/>
      <c r="H12" s="132"/>
      <c r="I12" s="45">
        <v>3.3</v>
      </c>
      <c r="J12" s="36"/>
      <c r="K12" s="38"/>
      <c r="L12" s="39"/>
      <c r="M12" s="146"/>
      <c r="N12" s="133"/>
      <c r="O12" s="133"/>
      <c r="P12" s="139"/>
      <c r="Q12" s="133"/>
      <c r="R12" s="45">
        <f>IF(Q10="Si",1,0)</f>
        <v>1</v>
      </c>
      <c r="S12" s="45">
        <v>3.3</v>
      </c>
      <c r="T12" s="37"/>
      <c r="U12" s="135"/>
      <c r="V12" s="40"/>
      <c r="W12" s="40"/>
      <c r="X12" s="40"/>
      <c r="Y12" s="40"/>
      <c r="Z12" s="40" t="str">
        <f t="shared" si="0"/>
        <v/>
      </c>
      <c r="AA12" s="45"/>
      <c r="AB12" s="41"/>
      <c r="AC12" s="125"/>
      <c r="AD12" s="41"/>
      <c r="AE12" s="41"/>
      <c r="AF12" s="125"/>
      <c r="AG12" s="125"/>
      <c r="AH12" s="126"/>
      <c r="AI12" s="126"/>
      <c r="AJ12" s="126"/>
      <c r="AK12" s="126"/>
      <c r="AL12" s="126"/>
      <c r="AM12" s="127"/>
      <c r="AN12" s="127"/>
      <c r="AO12" s="127"/>
      <c r="AP12" s="127"/>
      <c r="AQ12" s="131"/>
      <c r="AR12" s="185"/>
    </row>
    <row r="13" spans="1:44" ht="38.25" customHeight="1" x14ac:dyDescent="0.2">
      <c r="A13" s="113" t="s">
        <v>45</v>
      </c>
      <c r="B13" s="143" t="s">
        <v>52</v>
      </c>
      <c r="C13" s="135" t="s">
        <v>100</v>
      </c>
      <c r="D13" s="143" t="s">
        <v>296</v>
      </c>
      <c r="E13" s="137" t="s">
        <v>297</v>
      </c>
      <c r="F13" s="135" t="s">
        <v>62</v>
      </c>
      <c r="G13" s="137" t="s">
        <v>101</v>
      </c>
      <c r="H13" s="132"/>
      <c r="I13" s="45">
        <v>4.0999999999999996</v>
      </c>
      <c r="J13" s="36" t="s">
        <v>300</v>
      </c>
      <c r="K13" s="38" t="s">
        <v>113</v>
      </c>
      <c r="L13" s="39" t="s">
        <v>71</v>
      </c>
      <c r="M13" s="146" t="s">
        <v>301</v>
      </c>
      <c r="N13" s="133">
        <v>6</v>
      </c>
      <c r="O13" s="133">
        <v>2</v>
      </c>
      <c r="P13" s="139" t="str">
        <f t="shared" ref="P13" si="11">IF(AND(N13&lt;&gt;"",O13&lt;&gt;""),IF(AND(N13&gt;5,O13&gt;5),"I",IF(AND(N13&lt;=5,O13&lt;5),"II",IF(AND(N13&gt;5,O13&lt;=5),"IV",IF(AND(N13&lt;=5,O13&lt;=5),"III",)))),"")</f>
        <v>IV</v>
      </c>
      <c r="Q13" s="133" t="s">
        <v>77</v>
      </c>
      <c r="R13" s="45">
        <f>IF(Q13="Si",1,0)</f>
        <v>1</v>
      </c>
      <c r="S13" s="45">
        <v>4.0999999999999996</v>
      </c>
      <c r="T13" s="37" t="s">
        <v>307</v>
      </c>
      <c r="U13" s="135" t="s">
        <v>80</v>
      </c>
      <c r="V13" s="40" t="s">
        <v>77</v>
      </c>
      <c r="W13" s="40" t="s">
        <v>77</v>
      </c>
      <c r="X13" s="40" t="s">
        <v>77</v>
      </c>
      <c r="Y13" s="40" t="s">
        <v>77</v>
      </c>
      <c r="Z13" s="40" t="str">
        <f t="shared" si="0"/>
        <v>SUFICIENTE</v>
      </c>
      <c r="AA13" s="45"/>
      <c r="AB13" s="41"/>
      <c r="AC13" s="154" t="s">
        <v>77</v>
      </c>
      <c r="AD13" s="41"/>
      <c r="AE13" s="41"/>
      <c r="AF13" s="125">
        <v>3</v>
      </c>
      <c r="AG13" s="125">
        <v>2</v>
      </c>
      <c r="AH13" s="126">
        <v>0</v>
      </c>
      <c r="AI13" s="126">
        <v>0</v>
      </c>
      <c r="AJ13" s="126">
        <v>1</v>
      </c>
      <c r="AK13" s="126">
        <v>1</v>
      </c>
      <c r="AL13" s="126">
        <v>2</v>
      </c>
      <c r="AM13" s="127" t="str">
        <f t="shared" ref="AM13" si="12">IF($AL13&gt;=2,IF(AND($AF13="",$AG13=""),"",IF(AND($AF13&gt;5,$AG13&gt;5),"I","")),)</f>
        <v/>
      </c>
      <c r="AN13" s="127" t="str">
        <f t="shared" ref="AN13" si="13">IF($AL13&gt;=2,IF(AND($AF13="",$AG13=""),"",IF(AND($AF13&lt;6,$AG13&gt;5),"II","")),)</f>
        <v/>
      </c>
      <c r="AO13" s="127" t="str">
        <f t="shared" ref="AO13" si="14">IF($AL13&gt;=2,IF(AND($AF13="",$AG13=""),"",IF(AND($AF13&lt;6,$AG13&lt;6),"III","")),)</f>
        <v>III</v>
      </c>
      <c r="AP13" s="127" t="str">
        <f t="shared" ref="AP13" si="15">IF($AL13&gt;=2,IF(AND($AF13="",$AG13=""),"",IF(AND($AF13&gt;5,$AG13&lt;6),"IV","")),)</f>
        <v/>
      </c>
      <c r="AQ13" s="131" t="s">
        <v>144</v>
      </c>
      <c r="AR13" s="31" t="s">
        <v>313</v>
      </c>
    </row>
    <row r="14" spans="1:44" ht="38.25" customHeight="1" x14ac:dyDescent="0.2">
      <c r="A14" s="113"/>
      <c r="B14" s="143"/>
      <c r="C14" s="135"/>
      <c r="D14" s="143"/>
      <c r="E14" s="137"/>
      <c r="F14" s="135"/>
      <c r="G14" s="137"/>
      <c r="H14" s="132"/>
      <c r="I14" s="45">
        <v>4.2</v>
      </c>
      <c r="J14" s="36" t="s">
        <v>302</v>
      </c>
      <c r="K14" s="38" t="s">
        <v>275</v>
      </c>
      <c r="L14" s="39" t="s">
        <v>71</v>
      </c>
      <c r="M14" s="146"/>
      <c r="N14" s="133"/>
      <c r="O14" s="133"/>
      <c r="P14" s="139"/>
      <c r="Q14" s="133"/>
      <c r="R14" s="45">
        <f>IF(Q13="Si",1,0)</f>
        <v>1</v>
      </c>
      <c r="S14" s="45">
        <v>4.2</v>
      </c>
      <c r="T14" s="37" t="s">
        <v>308</v>
      </c>
      <c r="U14" s="135"/>
      <c r="V14" s="40" t="s">
        <v>77</v>
      </c>
      <c r="W14" s="40" t="s">
        <v>77</v>
      </c>
      <c r="X14" s="40" t="s">
        <v>77</v>
      </c>
      <c r="Y14" s="40" t="s">
        <v>77</v>
      </c>
      <c r="Z14" s="40" t="str">
        <f t="shared" si="0"/>
        <v>SUFICIENTE</v>
      </c>
      <c r="AA14" s="45"/>
      <c r="AB14" s="41"/>
      <c r="AC14" s="154"/>
      <c r="AD14" s="41"/>
      <c r="AE14" s="41"/>
      <c r="AF14" s="125"/>
      <c r="AG14" s="125"/>
      <c r="AH14" s="126"/>
      <c r="AI14" s="126"/>
      <c r="AJ14" s="126"/>
      <c r="AK14" s="126"/>
      <c r="AL14" s="126"/>
      <c r="AM14" s="127"/>
      <c r="AN14" s="127"/>
      <c r="AO14" s="127"/>
      <c r="AP14" s="127"/>
      <c r="AQ14" s="131"/>
      <c r="AR14" s="31" t="s">
        <v>314</v>
      </c>
    </row>
    <row r="15" spans="1:44" ht="38.25" customHeight="1" x14ac:dyDescent="0.2">
      <c r="A15" s="113"/>
      <c r="B15" s="143"/>
      <c r="C15" s="135"/>
      <c r="D15" s="143"/>
      <c r="E15" s="137"/>
      <c r="F15" s="135"/>
      <c r="G15" s="137"/>
      <c r="H15" s="132"/>
      <c r="I15" s="45">
        <v>4.3</v>
      </c>
      <c r="J15" s="36" t="s">
        <v>303</v>
      </c>
      <c r="K15" s="38" t="s">
        <v>112</v>
      </c>
      <c r="L15" s="39" t="s">
        <v>71</v>
      </c>
      <c r="M15" s="146"/>
      <c r="N15" s="133"/>
      <c r="O15" s="133"/>
      <c r="P15" s="139"/>
      <c r="Q15" s="133"/>
      <c r="R15" s="45">
        <f>IF(Q13="Si",1,0)</f>
        <v>1</v>
      </c>
      <c r="S15" s="45">
        <v>4.3</v>
      </c>
      <c r="T15" s="37" t="s">
        <v>309</v>
      </c>
      <c r="U15" s="135"/>
      <c r="V15" s="40" t="s">
        <v>77</v>
      </c>
      <c r="W15" s="40" t="s">
        <v>77</v>
      </c>
      <c r="X15" s="40" t="s">
        <v>77</v>
      </c>
      <c r="Y15" s="40" t="s">
        <v>77</v>
      </c>
      <c r="Z15" s="40" t="str">
        <f t="shared" si="0"/>
        <v>SUFICIENTE</v>
      </c>
      <c r="AA15" s="45"/>
      <c r="AB15" s="41"/>
      <c r="AC15" s="154"/>
      <c r="AD15" s="41"/>
      <c r="AE15" s="41"/>
      <c r="AF15" s="125"/>
      <c r="AG15" s="125"/>
      <c r="AH15" s="126"/>
      <c r="AI15" s="126"/>
      <c r="AJ15" s="126"/>
      <c r="AK15" s="126"/>
      <c r="AL15" s="126"/>
      <c r="AM15" s="127"/>
      <c r="AN15" s="127"/>
      <c r="AO15" s="127"/>
      <c r="AP15" s="127"/>
      <c r="AQ15" s="131"/>
      <c r="AR15" s="31" t="s">
        <v>315</v>
      </c>
    </row>
    <row r="16" spans="1:44" ht="51" customHeight="1" x14ac:dyDescent="0.2">
      <c r="A16" s="113" t="s">
        <v>46</v>
      </c>
      <c r="B16" s="143" t="s">
        <v>52</v>
      </c>
      <c r="C16" s="135" t="s">
        <v>53</v>
      </c>
      <c r="D16" s="143" t="s">
        <v>298</v>
      </c>
      <c r="E16" s="137" t="s">
        <v>299</v>
      </c>
      <c r="F16" s="135" t="s">
        <v>61</v>
      </c>
      <c r="G16" s="137" t="s">
        <v>63</v>
      </c>
      <c r="H16" s="132"/>
      <c r="I16" s="45">
        <v>5.0999999999999996</v>
      </c>
      <c r="J16" s="36" t="s">
        <v>304</v>
      </c>
      <c r="K16" s="38" t="s">
        <v>275</v>
      </c>
      <c r="L16" s="39" t="s">
        <v>71</v>
      </c>
      <c r="M16" s="146" t="s">
        <v>305</v>
      </c>
      <c r="N16" s="133">
        <v>3</v>
      </c>
      <c r="O16" s="133">
        <v>3</v>
      </c>
      <c r="P16" s="139" t="str">
        <f t="shared" ref="P16" si="16">IF(AND(N16&lt;&gt;"",O16&lt;&gt;""),IF(AND(N16&gt;5,O16&gt;5),"I",IF(AND(N16&lt;=5,O16&lt;5),"II",IF(AND(N16&gt;5,O16&lt;=5),"IV",IF(AND(N16&lt;=5,O16&lt;=5),"III",)))),"")</f>
        <v>II</v>
      </c>
      <c r="Q16" s="133" t="s">
        <v>77</v>
      </c>
      <c r="R16" s="45">
        <f>IF(Q16="Si",1,0)</f>
        <v>1</v>
      </c>
      <c r="S16" s="45">
        <v>5.0999999999999996</v>
      </c>
      <c r="T16" s="37" t="s">
        <v>310</v>
      </c>
      <c r="U16" s="135" t="s">
        <v>80</v>
      </c>
      <c r="V16" s="40" t="s">
        <v>77</v>
      </c>
      <c r="W16" s="40" t="s">
        <v>77</v>
      </c>
      <c r="X16" s="40" t="s">
        <v>77</v>
      </c>
      <c r="Y16" s="40" t="s">
        <v>77</v>
      </c>
      <c r="Z16" s="40" t="str">
        <f t="shared" si="0"/>
        <v>SUFICIENTE</v>
      </c>
      <c r="AA16" s="45"/>
      <c r="AB16" s="41"/>
      <c r="AC16" s="125" t="s">
        <v>76</v>
      </c>
      <c r="AD16" s="41"/>
      <c r="AE16" s="41"/>
      <c r="AF16" s="125">
        <v>3</v>
      </c>
      <c r="AG16" s="125">
        <v>3</v>
      </c>
      <c r="AH16" s="126">
        <v>0</v>
      </c>
      <c r="AI16" s="126">
        <v>0</v>
      </c>
      <c r="AJ16" s="126">
        <v>1</v>
      </c>
      <c r="AK16" s="126">
        <v>1</v>
      </c>
      <c r="AL16" s="126">
        <v>2</v>
      </c>
      <c r="AM16" s="127" t="str">
        <f t="shared" ref="AM16" si="17">IF($AL16&gt;=2,IF(AND($AF16="",$AG16=""),"",IF(AND($AF16&gt;5,$AG16&gt;5),"I","")),)</f>
        <v/>
      </c>
      <c r="AN16" s="127" t="str">
        <f t="shared" ref="AN16" si="18">IF($AL16&gt;=2,IF(AND($AF16="",$AG16=""),"",IF(AND($AF16&lt;6,$AG16&gt;5),"II","")),)</f>
        <v/>
      </c>
      <c r="AO16" s="127" t="str">
        <f t="shared" ref="AO16" si="19">IF($AL16&gt;=2,IF(AND($AF16="",$AG16=""),"",IF(AND($AF16&lt;6,$AG16&lt;6),"III","")),)</f>
        <v>III</v>
      </c>
      <c r="AP16" s="127" t="str">
        <f t="shared" ref="AP16" si="20">IF($AL16&gt;=2,IF(AND($AF16="",$AG16=""),"",IF(AND($AF16&gt;5,$AG16&lt;6),"IV","")),)</f>
        <v/>
      </c>
      <c r="AQ16" s="131" t="s">
        <v>81</v>
      </c>
      <c r="AR16" s="31" t="s">
        <v>316</v>
      </c>
    </row>
    <row r="17" spans="1:44" ht="51" customHeight="1" x14ac:dyDescent="0.2">
      <c r="A17" s="113"/>
      <c r="B17" s="143"/>
      <c r="C17" s="135"/>
      <c r="D17" s="143"/>
      <c r="E17" s="137"/>
      <c r="F17" s="135"/>
      <c r="G17" s="137"/>
      <c r="H17" s="132"/>
      <c r="I17" s="45">
        <v>5.2</v>
      </c>
      <c r="J17" s="36" t="s">
        <v>306</v>
      </c>
      <c r="K17" s="38" t="s">
        <v>275</v>
      </c>
      <c r="L17" s="39" t="s">
        <v>71</v>
      </c>
      <c r="M17" s="146"/>
      <c r="N17" s="133"/>
      <c r="O17" s="133"/>
      <c r="P17" s="139"/>
      <c r="Q17" s="133"/>
      <c r="R17" s="45">
        <f>IF(Q16="Si",1,0)</f>
        <v>1</v>
      </c>
      <c r="S17" s="45">
        <v>5.2</v>
      </c>
      <c r="T17" s="37" t="s">
        <v>311</v>
      </c>
      <c r="U17" s="135"/>
      <c r="V17" s="40" t="s">
        <v>77</v>
      </c>
      <c r="W17" s="40" t="s">
        <v>77</v>
      </c>
      <c r="X17" s="40" t="s">
        <v>77</v>
      </c>
      <c r="Y17" s="40" t="s">
        <v>76</v>
      </c>
      <c r="Z17" s="40" t="str">
        <f t="shared" si="0"/>
        <v>DEFICIENTE</v>
      </c>
      <c r="AA17" s="45"/>
      <c r="AB17" s="41"/>
      <c r="AC17" s="125"/>
      <c r="AD17" s="41"/>
      <c r="AE17" s="41"/>
      <c r="AF17" s="125"/>
      <c r="AG17" s="125"/>
      <c r="AH17" s="126"/>
      <c r="AI17" s="126"/>
      <c r="AJ17" s="126"/>
      <c r="AK17" s="126"/>
      <c r="AL17" s="126"/>
      <c r="AM17" s="127"/>
      <c r="AN17" s="127"/>
      <c r="AO17" s="127"/>
      <c r="AP17" s="127"/>
      <c r="AQ17" s="131"/>
      <c r="AR17" s="31" t="s">
        <v>317</v>
      </c>
    </row>
    <row r="18" spans="1:44" ht="51" customHeight="1" x14ac:dyDescent="0.2">
      <c r="A18" s="113"/>
      <c r="B18" s="143"/>
      <c r="C18" s="135"/>
      <c r="D18" s="143"/>
      <c r="E18" s="137"/>
      <c r="F18" s="135"/>
      <c r="G18" s="137"/>
      <c r="H18" s="132"/>
      <c r="I18" s="45">
        <v>5.3</v>
      </c>
      <c r="J18" s="36"/>
      <c r="K18" s="38"/>
      <c r="L18" s="39"/>
      <c r="M18" s="146"/>
      <c r="N18" s="133"/>
      <c r="O18" s="133"/>
      <c r="P18" s="139"/>
      <c r="Q18" s="133"/>
      <c r="R18" s="45">
        <f>IF(Q16="Si",1,0)</f>
        <v>1</v>
      </c>
      <c r="S18" s="45">
        <v>5.3</v>
      </c>
      <c r="T18" s="37" t="s">
        <v>312</v>
      </c>
      <c r="U18" s="135"/>
      <c r="V18" s="40" t="s">
        <v>77</v>
      </c>
      <c r="W18" s="40" t="s">
        <v>77</v>
      </c>
      <c r="X18" s="40" t="s">
        <v>77</v>
      </c>
      <c r="Y18" s="40" t="s">
        <v>76</v>
      </c>
      <c r="Z18" s="40" t="str">
        <f t="shared" si="0"/>
        <v>DEFICIENTE</v>
      </c>
      <c r="AA18" s="45"/>
      <c r="AB18" s="41"/>
      <c r="AC18" s="125"/>
      <c r="AD18" s="41"/>
      <c r="AE18" s="41"/>
      <c r="AF18" s="125"/>
      <c r="AG18" s="125"/>
      <c r="AH18" s="126"/>
      <c r="AI18" s="126"/>
      <c r="AJ18" s="126"/>
      <c r="AK18" s="126"/>
      <c r="AL18" s="126"/>
      <c r="AM18" s="127"/>
      <c r="AN18" s="127"/>
      <c r="AO18" s="127"/>
      <c r="AP18" s="127"/>
      <c r="AQ18" s="131"/>
      <c r="AR18" s="31" t="s">
        <v>318</v>
      </c>
    </row>
    <row r="19" spans="1:44" ht="54" customHeight="1" x14ac:dyDescent="0.2">
      <c r="A19" s="113" t="s">
        <v>47</v>
      </c>
      <c r="B19" s="143" t="s">
        <v>93</v>
      </c>
      <c r="C19" s="135" t="s">
        <v>53</v>
      </c>
      <c r="D19" s="131" t="s">
        <v>94</v>
      </c>
      <c r="E19" s="137" t="s">
        <v>99</v>
      </c>
      <c r="F19" s="135"/>
      <c r="G19" s="137"/>
      <c r="H19" s="132"/>
      <c r="I19" s="45">
        <v>6.1</v>
      </c>
      <c r="J19" s="42" t="s">
        <v>103</v>
      </c>
      <c r="K19" s="38" t="s">
        <v>112</v>
      </c>
      <c r="L19" s="39" t="s">
        <v>115</v>
      </c>
      <c r="M19" s="169" t="s">
        <v>335</v>
      </c>
      <c r="N19" s="133"/>
      <c r="O19" s="133"/>
      <c r="P19" s="139" t="str">
        <f t="shared" ref="P19" si="21">IF(AND(N19&lt;&gt;"",O19&lt;&gt;""),IF(AND(N19&gt;5,O19&gt;5),"I",IF(AND(N19&lt;=5,O19&lt;5),"II",IF(AND(N19&gt;5,O19&lt;=5),"IV",IF(AND(N19&lt;=5,O19&lt;=5),"III",)))),"")</f>
        <v/>
      </c>
      <c r="Q19" s="133"/>
      <c r="R19" s="45">
        <f>IF(Q19="Si",1,0)</f>
        <v>0</v>
      </c>
      <c r="S19" s="45">
        <v>6.1</v>
      </c>
      <c r="T19" s="37"/>
      <c r="U19" s="135"/>
      <c r="V19" s="40"/>
      <c r="W19" s="40"/>
      <c r="X19" s="40"/>
      <c r="Y19" s="40"/>
      <c r="Z19" s="40" t="str">
        <f t="shared" si="0"/>
        <v/>
      </c>
      <c r="AA19" s="45"/>
      <c r="AB19" s="41"/>
      <c r="AC19" s="125"/>
      <c r="AD19" s="41"/>
      <c r="AE19" s="41"/>
      <c r="AF19" s="125"/>
      <c r="AG19" s="125"/>
      <c r="AH19" s="126">
        <v>0</v>
      </c>
      <c r="AI19" s="126">
        <v>0</v>
      </c>
      <c r="AJ19" s="126">
        <v>1</v>
      </c>
      <c r="AK19" s="126">
        <v>1</v>
      </c>
      <c r="AL19" s="126">
        <v>2</v>
      </c>
      <c r="AM19" s="127" t="str">
        <f t="shared" ref="AM19" si="22">IF($AL19&gt;=2,IF(AND($AF19="",$AG19=""),"",IF(AND($AF19&gt;5,$AG19&gt;5),"I","")),)</f>
        <v/>
      </c>
      <c r="AN19" s="127" t="str">
        <f t="shared" ref="AN19" si="23">IF($AL19&gt;=2,IF(AND($AF19="",$AG19=""),"",IF(AND($AF19&lt;6,$AG19&gt;5),"II","")),)</f>
        <v/>
      </c>
      <c r="AO19" s="127" t="str">
        <f t="shared" ref="AO19" si="24">IF($AL19&gt;=2,IF(AND($AF19="",$AG19=""),"",IF(AND($AF19&lt;6,$AG19&lt;6),"III","")),)</f>
        <v/>
      </c>
      <c r="AP19" s="127" t="str">
        <f t="shared" ref="AP19" si="25">IF($AL19&gt;=2,IF(AND($AF19="",$AG19=""),"",IF(AND($AF19&gt;5,$AG19&lt;6),"IV","")),)</f>
        <v/>
      </c>
      <c r="AQ19" s="131"/>
      <c r="AR19" s="31"/>
    </row>
    <row r="20" spans="1:44" ht="54" customHeight="1" x14ac:dyDescent="0.2">
      <c r="A20" s="113"/>
      <c r="B20" s="143"/>
      <c r="C20" s="135"/>
      <c r="D20" s="131"/>
      <c r="E20" s="137"/>
      <c r="F20" s="135"/>
      <c r="G20" s="137"/>
      <c r="H20" s="132"/>
      <c r="I20" s="45">
        <v>6.2</v>
      </c>
      <c r="J20" s="42" t="s">
        <v>104</v>
      </c>
      <c r="K20" s="38" t="s">
        <v>112</v>
      </c>
      <c r="L20" s="39" t="s">
        <v>115</v>
      </c>
      <c r="M20" s="169"/>
      <c r="N20" s="133"/>
      <c r="O20" s="133"/>
      <c r="P20" s="139"/>
      <c r="Q20" s="133"/>
      <c r="R20" s="45">
        <f>IF(Q19="Si",1,0)</f>
        <v>0</v>
      </c>
      <c r="S20" s="45">
        <v>6.2</v>
      </c>
      <c r="T20" s="37"/>
      <c r="U20" s="135"/>
      <c r="V20" s="40"/>
      <c r="W20" s="40"/>
      <c r="X20" s="40"/>
      <c r="Y20" s="40"/>
      <c r="Z20" s="40" t="str">
        <f t="shared" si="0"/>
        <v/>
      </c>
      <c r="AA20" s="45"/>
      <c r="AB20" s="41"/>
      <c r="AC20" s="125"/>
      <c r="AD20" s="41"/>
      <c r="AE20" s="41"/>
      <c r="AF20" s="125"/>
      <c r="AG20" s="125"/>
      <c r="AH20" s="126"/>
      <c r="AI20" s="126"/>
      <c r="AJ20" s="126"/>
      <c r="AK20" s="126"/>
      <c r="AL20" s="126"/>
      <c r="AM20" s="127"/>
      <c r="AN20" s="127"/>
      <c r="AO20" s="127"/>
      <c r="AP20" s="127"/>
      <c r="AQ20" s="131"/>
      <c r="AR20" s="31"/>
    </row>
    <row r="21" spans="1:44" ht="54" customHeight="1" x14ac:dyDescent="0.2">
      <c r="A21" s="113"/>
      <c r="B21" s="143"/>
      <c r="C21" s="135"/>
      <c r="D21" s="131"/>
      <c r="E21" s="137"/>
      <c r="F21" s="135"/>
      <c r="G21" s="137"/>
      <c r="H21" s="132"/>
      <c r="I21" s="45">
        <v>6.3</v>
      </c>
      <c r="J21" s="42" t="s">
        <v>105</v>
      </c>
      <c r="K21" s="38" t="s">
        <v>112</v>
      </c>
      <c r="L21" s="39" t="s">
        <v>115</v>
      </c>
      <c r="M21" s="169"/>
      <c r="N21" s="133"/>
      <c r="O21" s="133"/>
      <c r="P21" s="139"/>
      <c r="Q21" s="133"/>
      <c r="R21" s="45">
        <f>IF(Q19="Si",1,0)</f>
        <v>0</v>
      </c>
      <c r="S21" s="45">
        <v>6.3</v>
      </c>
      <c r="T21" s="37"/>
      <c r="U21" s="135"/>
      <c r="V21" s="40"/>
      <c r="W21" s="40"/>
      <c r="X21" s="40"/>
      <c r="Y21" s="40"/>
      <c r="Z21" s="40" t="str">
        <f t="shared" si="0"/>
        <v/>
      </c>
      <c r="AA21" s="45"/>
      <c r="AB21" s="41"/>
      <c r="AC21" s="125"/>
      <c r="AD21" s="41"/>
      <c r="AE21" s="41"/>
      <c r="AF21" s="125"/>
      <c r="AG21" s="125"/>
      <c r="AH21" s="126"/>
      <c r="AI21" s="126"/>
      <c r="AJ21" s="126"/>
      <c r="AK21" s="126"/>
      <c r="AL21" s="126"/>
      <c r="AM21" s="127"/>
      <c r="AN21" s="127"/>
      <c r="AO21" s="127"/>
      <c r="AP21" s="127"/>
      <c r="AQ21" s="131"/>
      <c r="AR21" s="31"/>
    </row>
    <row r="22" spans="1:44" ht="60.75" customHeight="1" x14ac:dyDescent="0.2">
      <c r="A22" s="113" t="s">
        <v>48</v>
      </c>
      <c r="B22" s="143" t="s">
        <v>93</v>
      </c>
      <c r="C22" s="135" t="s">
        <v>54</v>
      </c>
      <c r="D22" s="143" t="s">
        <v>95</v>
      </c>
      <c r="E22" s="137" t="s">
        <v>97</v>
      </c>
      <c r="F22" s="135"/>
      <c r="G22" s="137"/>
      <c r="H22" s="132"/>
      <c r="I22" s="45">
        <v>7.1</v>
      </c>
      <c r="J22" s="42" t="s">
        <v>106</v>
      </c>
      <c r="K22" s="38" t="s">
        <v>112</v>
      </c>
      <c r="L22" s="39" t="s">
        <v>115</v>
      </c>
      <c r="M22" s="42" t="s">
        <v>336</v>
      </c>
      <c r="N22" s="133"/>
      <c r="O22" s="133"/>
      <c r="P22" s="139" t="str">
        <f t="shared" ref="P22" si="26">IF(AND(N22&lt;&gt;"",O22&lt;&gt;""),IF(AND(N22&gt;5,O22&gt;5),"I",IF(AND(N22&lt;=5,O22&lt;5),"II",IF(AND(N22&gt;5,O22&lt;=5),"IV",IF(AND(N22&lt;=5,O22&lt;=5),"III",)))),"")</f>
        <v/>
      </c>
      <c r="Q22" s="133"/>
      <c r="R22" s="45">
        <f>IF(Q22="Si",1,0)</f>
        <v>0</v>
      </c>
      <c r="S22" s="45">
        <v>7.1</v>
      </c>
      <c r="T22" s="37"/>
      <c r="U22" s="135"/>
      <c r="V22" s="40"/>
      <c r="W22" s="40"/>
      <c r="X22" s="40"/>
      <c r="Y22" s="40"/>
      <c r="Z22" s="40" t="str">
        <f t="shared" si="0"/>
        <v/>
      </c>
      <c r="AA22" s="45"/>
      <c r="AB22" s="41"/>
      <c r="AC22" s="125"/>
      <c r="AD22" s="41"/>
      <c r="AE22" s="41"/>
      <c r="AF22" s="125"/>
      <c r="AG22" s="125"/>
      <c r="AH22" s="126">
        <v>0</v>
      </c>
      <c r="AI22" s="126">
        <v>0</v>
      </c>
      <c r="AJ22" s="126">
        <v>1</v>
      </c>
      <c r="AK22" s="126">
        <v>1</v>
      </c>
      <c r="AL22" s="126">
        <v>2</v>
      </c>
      <c r="AM22" s="127" t="str">
        <f t="shared" ref="AM22" si="27">IF($AL22&gt;=2,IF(AND($AF22="",$AG22=""),"",IF(AND($AF22&gt;5,$AG22&gt;5),"I","")),)</f>
        <v/>
      </c>
      <c r="AN22" s="127" t="str">
        <f t="shared" ref="AN22" si="28">IF($AL22&gt;=2,IF(AND($AF22="",$AG22=""),"",IF(AND($AF22&lt;6,$AG22&gt;5),"II","")),)</f>
        <v/>
      </c>
      <c r="AO22" s="127" t="str">
        <f t="shared" ref="AO22" si="29">IF($AL22&gt;=2,IF(AND($AF22="",$AG22=""),"",IF(AND($AF22&lt;6,$AG22&lt;6),"III","")),)</f>
        <v/>
      </c>
      <c r="AP22" s="127" t="str">
        <f t="shared" ref="AP22" si="30">IF($AL22&gt;=2,IF(AND($AF22="",$AG22=""),"",IF(AND($AF22&gt;5,$AG22&lt;6),"IV","")),)</f>
        <v/>
      </c>
      <c r="AQ22" s="131"/>
      <c r="AR22" s="31"/>
    </row>
    <row r="23" spans="1:44" ht="60.75" customHeight="1" x14ac:dyDescent="0.2">
      <c r="A23" s="113"/>
      <c r="B23" s="143"/>
      <c r="C23" s="135"/>
      <c r="D23" s="143"/>
      <c r="E23" s="137"/>
      <c r="F23" s="135"/>
      <c r="G23" s="137"/>
      <c r="H23" s="132"/>
      <c r="I23" s="45">
        <v>7.2</v>
      </c>
      <c r="J23" s="42" t="s">
        <v>107</v>
      </c>
      <c r="K23" s="38" t="s">
        <v>113</v>
      </c>
      <c r="L23" s="39" t="s">
        <v>71</v>
      </c>
      <c r="M23" s="42"/>
      <c r="N23" s="133"/>
      <c r="O23" s="133"/>
      <c r="P23" s="139"/>
      <c r="Q23" s="133"/>
      <c r="R23" s="45">
        <f>IF(Q22="Si",1,0)</f>
        <v>0</v>
      </c>
      <c r="S23" s="45">
        <v>7.2</v>
      </c>
      <c r="T23" s="37"/>
      <c r="U23" s="135"/>
      <c r="V23" s="40"/>
      <c r="W23" s="40"/>
      <c r="X23" s="40"/>
      <c r="Y23" s="40"/>
      <c r="Z23" s="40" t="str">
        <f t="shared" si="0"/>
        <v/>
      </c>
      <c r="AA23" s="45"/>
      <c r="AB23" s="41"/>
      <c r="AC23" s="125"/>
      <c r="AD23" s="41"/>
      <c r="AE23" s="41"/>
      <c r="AF23" s="125"/>
      <c r="AG23" s="125"/>
      <c r="AH23" s="126"/>
      <c r="AI23" s="126"/>
      <c r="AJ23" s="126"/>
      <c r="AK23" s="126"/>
      <c r="AL23" s="126"/>
      <c r="AM23" s="127"/>
      <c r="AN23" s="127"/>
      <c r="AO23" s="127"/>
      <c r="AP23" s="127"/>
      <c r="AQ23" s="131"/>
      <c r="AR23" s="31"/>
    </row>
    <row r="24" spans="1:44" ht="60.75" customHeight="1" x14ac:dyDescent="0.2">
      <c r="A24" s="113"/>
      <c r="B24" s="143"/>
      <c r="C24" s="135"/>
      <c r="D24" s="143"/>
      <c r="E24" s="137"/>
      <c r="F24" s="135"/>
      <c r="G24" s="137"/>
      <c r="H24" s="132"/>
      <c r="I24" s="45">
        <v>7.3</v>
      </c>
      <c r="J24" s="42" t="s">
        <v>108</v>
      </c>
      <c r="K24" s="38" t="s">
        <v>112</v>
      </c>
      <c r="L24" s="39" t="s">
        <v>115</v>
      </c>
      <c r="M24" s="43"/>
      <c r="N24" s="133"/>
      <c r="O24" s="133"/>
      <c r="P24" s="139"/>
      <c r="Q24" s="133"/>
      <c r="R24" s="45">
        <f>IF(Q22="Si",1,0)</f>
        <v>0</v>
      </c>
      <c r="S24" s="45">
        <v>7.3</v>
      </c>
      <c r="T24" s="37"/>
      <c r="U24" s="135"/>
      <c r="V24" s="40"/>
      <c r="W24" s="40"/>
      <c r="X24" s="40"/>
      <c r="Y24" s="40"/>
      <c r="Z24" s="40" t="str">
        <f t="shared" si="0"/>
        <v/>
      </c>
      <c r="AA24" s="45"/>
      <c r="AB24" s="41"/>
      <c r="AC24" s="125"/>
      <c r="AD24" s="41"/>
      <c r="AE24" s="41"/>
      <c r="AF24" s="125"/>
      <c r="AG24" s="125"/>
      <c r="AH24" s="126"/>
      <c r="AI24" s="126"/>
      <c r="AJ24" s="126"/>
      <c r="AK24" s="126"/>
      <c r="AL24" s="126"/>
      <c r="AM24" s="127"/>
      <c r="AN24" s="127"/>
      <c r="AO24" s="127"/>
      <c r="AP24" s="127"/>
      <c r="AQ24" s="131"/>
      <c r="AR24" s="31"/>
    </row>
    <row r="25" spans="1:44" ht="42.75" customHeight="1" x14ac:dyDescent="0.2">
      <c r="A25" s="113" t="s">
        <v>49</v>
      </c>
      <c r="B25" s="143" t="s">
        <v>93</v>
      </c>
      <c r="C25" s="135" t="s">
        <v>53</v>
      </c>
      <c r="D25" s="143" t="s">
        <v>96</v>
      </c>
      <c r="E25" s="137" t="s">
        <v>98</v>
      </c>
      <c r="F25" s="135" t="s">
        <v>61</v>
      </c>
      <c r="G25" s="137" t="s">
        <v>102</v>
      </c>
      <c r="H25" s="132"/>
      <c r="I25" s="45">
        <v>8.1</v>
      </c>
      <c r="J25" s="42" t="s">
        <v>109</v>
      </c>
      <c r="K25" s="38" t="s">
        <v>114</v>
      </c>
      <c r="L25" s="39" t="s">
        <v>71</v>
      </c>
      <c r="M25" s="44" t="s">
        <v>116</v>
      </c>
      <c r="N25" s="133">
        <v>6</v>
      </c>
      <c r="O25" s="133">
        <v>7</v>
      </c>
      <c r="P25" s="139" t="str">
        <f t="shared" ref="P25" si="31">IF(AND(N25&lt;&gt;"",O25&lt;&gt;""),IF(AND(N25&gt;5,O25&gt;5),"I",IF(AND(N25&lt;=5,O25&lt;5),"II",IF(AND(N25&gt;5,O25&lt;=5),"IV",IF(AND(N25&lt;=5,O25&lt;=5),"III",)))),"")</f>
        <v>I</v>
      </c>
      <c r="Q25" s="133"/>
      <c r="R25" s="45">
        <f>IF(Q25="Si",1,0)</f>
        <v>0</v>
      </c>
      <c r="S25" s="45">
        <v>8.1</v>
      </c>
      <c r="T25" s="37"/>
      <c r="U25" s="135"/>
      <c r="V25" s="40"/>
      <c r="W25" s="40"/>
      <c r="X25" s="40"/>
      <c r="Y25" s="40"/>
      <c r="Z25" s="40" t="str">
        <f t="shared" si="0"/>
        <v/>
      </c>
      <c r="AA25" s="45"/>
      <c r="AB25" s="41"/>
      <c r="AC25" s="125"/>
      <c r="AD25" s="41"/>
      <c r="AE25" s="41"/>
      <c r="AF25" s="125"/>
      <c r="AG25" s="125"/>
      <c r="AH25" s="126">
        <v>0</v>
      </c>
      <c r="AI25" s="126">
        <v>0</v>
      </c>
      <c r="AJ25" s="126">
        <v>1</v>
      </c>
      <c r="AK25" s="126">
        <v>1</v>
      </c>
      <c r="AL25" s="126">
        <v>2</v>
      </c>
      <c r="AM25" s="127" t="str">
        <f t="shared" ref="AM25" si="32">IF($AL25&gt;=2,IF(AND($AF25="",$AG25=""),"",IF(AND($AF25&gt;5,$AG25&gt;5),"I","")),)</f>
        <v/>
      </c>
      <c r="AN25" s="127" t="str">
        <f t="shared" ref="AN25" si="33">IF($AL25&gt;=2,IF(AND($AF25="",$AG25=""),"",IF(AND($AF25&lt;6,$AG25&gt;5),"II","")),)</f>
        <v/>
      </c>
      <c r="AO25" s="127" t="str">
        <f t="shared" ref="AO25" si="34">IF($AL25&gt;=2,IF(AND($AF25="",$AG25=""),"",IF(AND($AF25&lt;6,$AG25&lt;6),"III","")),)</f>
        <v/>
      </c>
      <c r="AP25" s="127" t="str">
        <f t="shared" ref="AP25" si="35">IF($AL25&gt;=2,IF(AND($AF25="",$AG25=""),"",IF(AND($AF25&gt;5,$AG25&lt;6),"IV","")),)</f>
        <v/>
      </c>
      <c r="AQ25" s="131"/>
      <c r="AR25" s="31"/>
    </row>
    <row r="26" spans="1:44" ht="42.75" customHeight="1" x14ac:dyDescent="0.2">
      <c r="A26" s="113"/>
      <c r="B26" s="143"/>
      <c r="C26" s="135"/>
      <c r="D26" s="143"/>
      <c r="E26" s="137"/>
      <c r="F26" s="135"/>
      <c r="G26" s="137"/>
      <c r="H26" s="132"/>
      <c r="I26" s="45">
        <v>8.1999999999999993</v>
      </c>
      <c r="J26" s="42" t="s">
        <v>110</v>
      </c>
      <c r="K26" s="38" t="s">
        <v>70</v>
      </c>
      <c r="L26" s="39" t="s">
        <v>71</v>
      </c>
      <c r="M26" s="44" t="s">
        <v>117</v>
      </c>
      <c r="N26" s="133"/>
      <c r="O26" s="133"/>
      <c r="P26" s="139"/>
      <c r="Q26" s="133"/>
      <c r="R26" s="45">
        <f>IF(Q25="Si",1,0)</f>
        <v>0</v>
      </c>
      <c r="S26" s="45">
        <v>8.1999999999999993</v>
      </c>
      <c r="T26" s="37"/>
      <c r="U26" s="135"/>
      <c r="V26" s="40"/>
      <c r="W26" s="40"/>
      <c r="X26" s="40"/>
      <c r="Y26" s="40"/>
      <c r="Z26" s="40" t="str">
        <f t="shared" si="0"/>
        <v/>
      </c>
      <c r="AA26" s="45"/>
      <c r="AB26" s="41"/>
      <c r="AC26" s="125"/>
      <c r="AD26" s="41"/>
      <c r="AE26" s="41"/>
      <c r="AF26" s="125"/>
      <c r="AG26" s="125"/>
      <c r="AH26" s="126"/>
      <c r="AI26" s="126"/>
      <c r="AJ26" s="126"/>
      <c r="AK26" s="126"/>
      <c r="AL26" s="126"/>
      <c r="AM26" s="127"/>
      <c r="AN26" s="127"/>
      <c r="AO26" s="127"/>
      <c r="AP26" s="127"/>
      <c r="AQ26" s="131"/>
      <c r="AR26" s="31"/>
    </row>
    <row r="27" spans="1:44" ht="42.75" customHeight="1" x14ac:dyDescent="0.2">
      <c r="A27" s="113"/>
      <c r="B27" s="143"/>
      <c r="C27" s="135"/>
      <c r="D27" s="143"/>
      <c r="E27" s="137"/>
      <c r="F27" s="135"/>
      <c r="G27" s="137"/>
      <c r="H27" s="132"/>
      <c r="I27" s="45">
        <v>8.3000000000000007</v>
      </c>
      <c r="J27" s="42" t="s">
        <v>111</v>
      </c>
      <c r="K27" s="38" t="s">
        <v>114</v>
      </c>
      <c r="L27" s="39" t="s">
        <v>71</v>
      </c>
      <c r="M27" s="44" t="s">
        <v>118</v>
      </c>
      <c r="N27" s="133"/>
      <c r="O27" s="133"/>
      <c r="P27" s="139"/>
      <c r="Q27" s="133"/>
      <c r="R27" s="45">
        <f>IF(Q25="Si",1,0)</f>
        <v>0</v>
      </c>
      <c r="S27" s="45">
        <v>8.3000000000000007</v>
      </c>
      <c r="T27" s="37"/>
      <c r="U27" s="135"/>
      <c r="V27" s="40"/>
      <c r="W27" s="40"/>
      <c r="X27" s="40"/>
      <c r="Y27" s="40"/>
      <c r="Z27" s="46" t="str">
        <f t="shared" si="0"/>
        <v/>
      </c>
      <c r="AA27" s="45"/>
      <c r="AB27" s="41"/>
      <c r="AC27" s="125"/>
      <c r="AD27" s="41"/>
      <c r="AE27" s="41"/>
      <c r="AF27" s="125"/>
      <c r="AG27" s="125"/>
      <c r="AH27" s="126"/>
      <c r="AI27" s="126"/>
      <c r="AJ27" s="126"/>
      <c r="AK27" s="126"/>
      <c r="AL27" s="126"/>
      <c r="AM27" s="127"/>
      <c r="AN27" s="127"/>
      <c r="AO27" s="127"/>
      <c r="AP27" s="127"/>
      <c r="AQ27" s="131"/>
      <c r="AR27" s="31"/>
    </row>
    <row r="28" spans="1:44" ht="38.25" customHeight="1" x14ac:dyDescent="0.2">
      <c r="A28" s="113" t="s">
        <v>50</v>
      </c>
      <c r="B28" s="143" t="s">
        <v>119</v>
      </c>
      <c r="C28" s="135" t="s">
        <v>54</v>
      </c>
      <c r="D28" s="143" t="s">
        <v>120</v>
      </c>
      <c r="E28" s="137" t="s">
        <v>121</v>
      </c>
      <c r="F28" s="135" t="s">
        <v>62</v>
      </c>
      <c r="G28" s="137" t="s">
        <v>101</v>
      </c>
      <c r="H28" s="132"/>
      <c r="I28" s="45">
        <v>9.1</v>
      </c>
      <c r="J28" s="36" t="s">
        <v>126</v>
      </c>
      <c r="K28" s="38" t="s">
        <v>113</v>
      </c>
      <c r="L28" s="39" t="s">
        <v>115</v>
      </c>
      <c r="M28" s="146" t="s">
        <v>134</v>
      </c>
      <c r="N28" s="133">
        <v>9</v>
      </c>
      <c r="O28" s="133">
        <v>6</v>
      </c>
      <c r="P28" s="139" t="str">
        <f t="shared" ref="P28" si="36">IF(AND(N28&lt;&gt;"",O28&lt;&gt;""),IF(AND(N28&gt;5,O28&gt;5),"I",IF(AND(N28&lt;=5,O28&lt;5),"II",IF(AND(N28&gt;5,O28&lt;=5),"IV",IF(AND(N28&lt;=5,O28&lt;=5),"III",)))),"")</f>
        <v>I</v>
      </c>
      <c r="Q28" s="133" t="s">
        <v>77</v>
      </c>
      <c r="R28" s="45">
        <f>IF(Q28="Si",1,0)</f>
        <v>1</v>
      </c>
      <c r="S28" s="45">
        <v>9.1</v>
      </c>
      <c r="T28" s="37" t="s">
        <v>137</v>
      </c>
      <c r="U28" s="135" t="s">
        <v>80</v>
      </c>
      <c r="V28" s="40" t="s">
        <v>76</v>
      </c>
      <c r="W28" s="40" t="s">
        <v>76</v>
      </c>
      <c r="X28" s="40" t="s">
        <v>77</v>
      </c>
      <c r="Y28" s="40" t="s">
        <v>77</v>
      </c>
      <c r="Z28" s="40" t="str">
        <f t="shared" si="0"/>
        <v>DEFICIENTE</v>
      </c>
      <c r="AA28" s="45"/>
      <c r="AB28" s="41"/>
      <c r="AC28" s="125" t="s">
        <v>76</v>
      </c>
      <c r="AD28" s="41"/>
      <c r="AE28" s="41"/>
      <c r="AF28" s="125">
        <v>9</v>
      </c>
      <c r="AG28" s="125">
        <v>6</v>
      </c>
      <c r="AH28" s="126">
        <v>0</v>
      </c>
      <c r="AI28" s="126">
        <v>0</v>
      </c>
      <c r="AJ28" s="126">
        <v>1</v>
      </c>
      <c r="AK28" s="126">
        <v>1</v>
      </c>
      <c r="AL28" s="126">
        <v>2</v>
      </c>
      <c r="AM28" s="127" t="str">
        <f t="shared" ref="AM28" si="37">IF($AL28&gt;=2,IF(AND($AF28="",$AG28=""),"",IF(AND($AF28&gt;5,$AG28&gt;5),"I","")),)</f>
        <v>I</v>
      </c>
      <c r="AN28" s="127" t="str">
        <f t="shared" ref="AN28" si="38">IF($AL28&gt;=2,IF(AND($AF28="",$AG28=""),"",IF(AND($AF28&lt;6,$AG28&gt;5),"II","")),)</f>
        <v/>
      </c>
      <c r="AO28" s="127" t="str">
        <f t="shared" ref="AO28" si="39">IF($AL28&gt;=2,IF(AND($AF28="",$AG28=""),"",IF(AND($AF28&lt;6,$AG28&lt;6),"III","")),)</f>
        <v/>
      </c>
      <c r="AP28" s="127" t="str">
        <f t="shared" ref="AP28" si="40">IF($AL28&gt;=2,IF(AND($AF28="",$AG28=""),"",IF(AND($AF28&gt;5,$AG28&lt;6),"IV","")),)</f>
        <v/>
      </c>
      <c r="AQ28" s="131" t="s">
        <v>144</v>
      </c>
      <c r="AR28" s="31" t="s">
        <v>145</v>
      </c>
    </row>
    <row r="29" spans="1:44" ht="38.25" customHeight="1" x14ac:dyDescent="0.2">
      <c r="A29" s="113"/>
      <c r="B29" s="143"/>
      <c r="C29" s="135"/>
      <c r="D29" s="143"/>
      <c r="E29" s="137"/>
      <c r="F29" s="135"/>
      <c r="G29" s="137"/>
      <c r="H29" s="132"/>
      <c r="I29" s="45">
        <v>9.1999999999999993</v>
      </c>
      <c r="J29" s="36" t="s">
        <v>127</v>
      </c>
      <c r="K29" s="38" t="s">
        <v>112</v>
      </c>
      <c r="L29" s="39" t="s">
        <v>115</v>
      </c>
      <c r="M29" s="146"/>
      <c r="N29" s="133"/>
      <c r="O29" s="133"/>
      <c r="P29" s="139"/>
      <c r="Q29" s="133"/>
      <c r="R29" s="45">
        <f>IF(Q28="Si",1,0)</f>
        <v>1</v>
      </c>
      <c r="S29" s="45">
        <v>9.1999999999999993</v>
      </c>
      <c r="T29" s="37" t="s">
        <v>138</v>
      </c>
      <c r="U29" s="135"/>
      <c r="V29" s="40" t="s">
        <v>77</v>
      </c>
      <c r="W29" s="40" t="s">
        <v>77</v>
      </c>
      <c r="X29" s="40" t="s">
        <v>77</v>
      </c>
      <c r="Y29" s="40" t="s">
        <v>77</v>
      </c>
      <c r="Z29" s="40" t="str">
        <f t="shared" si="0"/>
        <v>SUFICIENTE</v>
      </c>
      <c r="AA29" s="45"/>
      <c r="AB29" s="41"/>
      <c r="AC29" s="125"/>
      <c r="AD29" s="41"/>
      <c r="AE29" s="41"/>
      <c r="AF29" s="125"/>
      <c r="AG29" s="125"/>
      <c r="AH29" s="126"/>
      <c r="AI29" s="126"/>
      <c r="AJ29" s="126"/>
      <c r="AK29" s="126"/>
      <c r="AL29" s="126"/>
      <c r="AM29" s="127"/>
      <c r="AN29" s="127"/>
      <c r="AO29" s="127"/>
      <c r="AP29" s="127"/>
      <c r="AQ29" s="131"/>
      <c r="AR29" s="31" t="s">
        <v>146</v>
      </c>
    </row>
    <row r="30" spans="1:44" ht="38.25" customHeight="1" x14ac:dyDescent="0.2">
      <c r="A30" s="113"/>
      <c r="B30" s="143"/>
      <c r="C30" s="135"/>
      <c r="D30" s="143"/>
      <c r="E30" s="137"/>
      <c r="F30" s="135"/>
      <c r="G30" s="137"/>
      <c r="H30" s="132"/>
      <c r="I30" s="45">
        <v>9.3000000000000007</v>
      </c>
      <c r="J30" s="36"/>
      <c r="K30" s="38"/>
      <c r="L30" s="39"/>
      <c r="M30" s="146"/>
      <c r="N30" s="133"/>
      <c r="O30" s="133"/>
      <c r="P30" s="139"/>
      <c r="Q30" s="133"/>
      <c r="R30" s="45">
        <f>IF(Q28="Si",1,0)</f>
        <v>1</v>
      </c>
      <c r="S30" s="45">
        <v>9.3000000000000007</v>
      </c>
      <c r="T30" s="37"/>
      <c r="U30" s="135"/>
      <c r="V30" s="40"/>
      <c r="W30" s="40"/>
      <c r="X30" s="40"/>
      <c r="Y30" s="40"/>
      <c r="Z30" s="40" t="str">
        <f t="shared" si="0"/>
        <v/>
      </c>
      <c r="AA30" s="45"/>
      <c r="AB30" s="41"/>
      <c r="AC30" s="125"/>
      <c r="AD30" s="41"/>
      <c r="AE30" s="41"/>
      <c r="AF30" s="125"/>
      <c r="AG30" s="125"/>
      <c r="AH30" s="126"/>
      <c r="AI30" s="126"/>
      <c r="AJ30" s="126"/>
      <c r="AK30" s="126"/>
      <c r="AL30" s="126"/>
      <c r="AM30" s="127"/>
      <c r="AN30" s="127"/>
      <c r="AO30" s="127"/>
      <c r="AP30" s="127"/>
      <c r="AQ30" s="131"/>
      <c r="AR30" s="31" t="s">
        <v>147</v>
      </c>
    </row>
    <row r="31" spans="1:44" ht="38.25" customHeight="1" x14ac:dyDescent="0.2">
      <c r="A31" s="113" t="s">
        <v>51</v>
      </c>
      <c r="B31" s="143" t="s">
        <v>119</v>
      </c>
      <c r="C31" s="135" t="s">
        <v>53</v>
      </c>
      <c r="D31" s="143" t="s">
        <v>122</v>
      </c>
      <c r="E31" s="137" t="s">
        <v>123</v>
      </c>
      <c r="F31" s="135" t="s">
        <v>61</v>
      </c>
      <c r="G31" s="137" t="s">
        <v>63</v>
      </c>
      <c r="H31" s="132"/>
      <c r="I31" s="45">
        <v>10.1</v>
      </c>
      <c r="J31" s="36" t="s">
        <v>128</v>
      </c>
      <c r="K31" s="38" t="s">
        <v>70</v>
      </c>
      <c r="L31" s="39" t="s">
        <v>71</v>
      </c>
      <c r="M31" s="146" t="s">
        <v>135</v>
      </c>
      <c r="N31" s="133">
        <v>8</v>
      </c>
      <c r="O31" s="133">
        <v>6</v>
      </c>
      <c r="P31" s="139" t="str">
        <f t="shared" ref="P31" si="41">IF(AND(N31&lt;&gt;"",O31&lt;&gt;""),IF(AND(N31&gt;5,O31&gt;5),"I",IF(AND(N31&lt;=5,O31&lt;5),"II",IF(AND(N31&gt;5,O31&lt;=5),"IV",IF(AND(N31&lt;=5,O31&lt;=5),"III",)))),"")</f>
        <v>I</v>
      </c>
      <c r="Q31" s="133" t="s">
        <v>77</v>
      </c>
      <c r="R31" s="45">
        <f>IF(Q31="Si",1,0)</f>
        <v>1</v>
      </c>
      <c r="S31" s="45">
        <v>10.1</v>
      </c>
      <c r="T31" s="37" t="s">
        <v>139</v>
      </c>
      <c r="U31" s="135" t="s">
        <v>80</v>
      </c>
      <c r="V31" s="40" t="s">
        <v>77</v>
      </c>
      <c r="W31" s="40" t="s">
        <v>77</v>
      </c>
      <c r="X31" s="40" t="s">
        <v>77</v>
      </c>
      <c r="Y31" s="40" t="s">
        <v>77</v>
      </c>
      <c r="Z31" s="40" t="str">
        <f t="shared" si="0"/>
        <v>SUFICIENTE</v>
      </c>
      <c r="AA31" s="45"/>
      <c r="AB31" s="41"/>
      <c r="AC31" s="125" t="s">
        <v>76</v>
      </c>
      <c r="AD31" s="41"/>
      <c r="AE31" s="41"/>
      <c r="AF31" s="125">
        <v>5</v>
      </c>
      <c r="AG31" s="125">
        <v>5</v>
      </c>
      <c r="AH31" s="126">
        <v>0</v>
      </c>
      <c r="AI31" s="126">
        <v>0</v>
      </c>
      <c r="AJ31" s="126">
        <v>1</v>
      </c>
      <c r="AK31" s="126">
        <v>1</v>
      </c>
      <c r="AL31" s="126">
        <v>2</v>
      </c>
      <c r="AM31" s="127" t="str">
        <f t="shared" ref="AM31" si="42">IF($AL31&gt;=2,IF(AND($AF31="",$AG31=""),"",IF(AND($AF31&gt;5,$AG31&gt;5),"I","")),)</f>
        <v/>
      </c>
      <c r="AN31" s="127" t="str">
        <f t="shared" ref="AN31" si="43">IF($AL31&gt;=2,IF(AND($AF31="",$AG31=""),"",IF(AND($AF31&lt;6,$AG31&gt;5),"II","")),)</f>
        <v/>
      </c>
      <c r="AO31" s="127" t="str">
        <f t="shared" ref="AO31" si="44">IF($AL31&gt;=2,IF(AND($AF31="",$AG31=""),"",IF(AND($AF31&lt;6,$AG31&lt;6),"III","")),)</f>
        <v>III</v>
      </c>
      <c r="AP31" s="127" t="str">
        <f t="shared" ref="AP31" si="45">IF($AL31&gt;=2,IF(AND($AF31="",$AG31=""),"",IF(AND($AF31&gt;5,$AG31&lt;6),"IV","")),)</f>
        <v/>
      </c>
      <c r="AQ31" s="131" t="s">
        <v>82</v>
      </c>
      <c r="AR31" s="31" t="s">
        <v>148</v>
      </c>
    </row>
    <row r="32" spans="1:44" ht="38.25" customHeight="1" x14ac:dyDescent="0.2">
      <c r="A32" s="113"/>
      <c r="B32" s="143"/>
      <c r="C32" s="135"/>
      <c r="D32" s="143"/>
      <c r="E32" s="137"/>
      <c r="F32" s="135"/>
      <c r="G32" s="137"/>
      <c r="H32" s="132"/>
      <c r="I32" s="45">
        <v>10.199999999999999</v>
      </c>
      <c r="J32" s="36" t="s">
        <v>129</v>
      </c>
      <c r="K32" s="38" t="s">
        <v>112</v>
      </c>
      <c r="L32" s="39" t="s">
        <v>71</v>
      </c>
      <c r="M32" s="146"/>
      <c r="N32" s="133"/>
      <c r="O32" s="133"/>
      <c r="P32" s="139"/>
      <c r="Q32" s="133"/>
      <c r="R32" s="45">
        <f>IF(Q31="Si",1,0)</f>
        <v>1</v>
      </c>
      <c r="S32" s="45">
        <v>10.199999999999999</v>
      </c>
      <c r="T32" s="37" t="s">
        <v>140</v>
      </c>
      <c r="U32" s="135"/>
      <c r="V32" s="40" t="s">
        <v>77</v>
      </c>
      <c r="W32" s="40" t="s">
        <v>77</v>
      </c>
      <c r="X32" s="40" t="s">
        <v>77</v>
      </c>
      <c r="Y32" s="40" t="s">
        <v>77</v>
      </c>
      <c r="Z32" s="40" t="str">
        <f t="shared" si="0"/>
        <v>SUFICIENTE</v>
      </c>
      <c r="AA32" s="45"/>
      <c r="AB32" s="41"/>
      <c r="AC32" s="125"/>
      <c r="AD32" s="41"/>
      <c r="AE32" s="41"/>
      <c r="AF32" s="125"/>
      <c r="AG32" s="125"/>
      <c r="AH32" s="126"/>
      <c r="AI32" s="126"/>
      <c r="AJ32" s="126"/>
      <c r="AK32" s="126"/>
      <c r="AL32" s="126"/>
      <c r="AM32" s="127"/>
      <c r="AN32" s="127"/>
      <c r="AO32" s="127"/>
      <c r="AP32" s="127"/>
      <c r="AQ32" s="131"/>
      <c r="AR32" s="31" t="s">
        <v>149</v>
      </c>
    </row>
    <row r="33" spans="1:44" ht="38.25" customHeight="1" x14ac:dyDescent="0.2">
      <c r="A33" s="113"/>
      <c r="B33" s="143"/>
      <c r="C33" s="135"/>
      <c r="D33" s="143"/>
      <c r="E33" s="137"/>
      <c r="F33" s="135"/>
      <c r="G33" s="137"/>
      <c r="H33" s="132"/>
      <c r="I33" s="45">
        <v>10.3</v>
      </c>
      <c r="J33" s="36" t="s">
        <v>130</v>
      </c>
      <c r="K33" s="38" t="s">
        <v>114</v>
      </c>
      <c r="L33" s="39" t="s">
        <v>71</v>
      </c>
      <c r="M33" s="146"/>
      <c r="N33" s="133"/>
      <c r="O33" s="133"/>
      <c r="P33" s="139"/>
      <c r="Q33" s="133"/>
      <c r="R33" s="45">
        <f>IF(Q31="Si",1,0)</f>
        <v>1</v>
      </c>
      <c r="S33" s="45">
        <v>10.3</v>
      </c>
      <c r="T33" s="37" t="s">
        <v>141</v>
      </c>
      <c r="U33" s="135"/>
      <c r="V33" s="40" t="s">
        <v>77</v>
      </c>
      <c r="W33" s="40" t="s">
        <v>77</v>
      </c>
      <c r="X33" s="40" t="s">
        <v>76</v>
      </c>
      <c r="Y33" s="40" t="s">
        <v>76</v>
      </c>
      <c r="Z33" s="40" t="str">
        <f t="shared" si="0"/>
        <v>DEFICIENTE</v>
      </c>
      <c r="AA33" s="45"/>
      <c r="AB33" s="41"/>
      <c r="AC33" s="125"/>
      <c r="AD33" s="41"/>
      <c r="AE33" s="41"/>
      <c r="AF33" s="125"/>
      <c r="AG33" s="125"/>
      <c r="AH33" s="126"/>
      <c r="AI33" s="126"/>
      <c r="AJ33" s="126"/>
      <c r="AK33" s="126"/>
      <c r="AL33" s="126"/>
      <c r="AM33" s="127"/>
      <c r="AN33" s="127"/>
      <c r="AO33" s="127"/>
      <c r="AP33" s="127"/>
      <c r="AQ33" s="131"/>
      <c r="AR33" s="31" t="s">
        <v>150</v>
      </c>
    </row>
    <row r="34" spans="1:44" ht="38.25" customHeight="1" x14ac:dyDescent="0.2">
      <c r="A34" s="113" t="s">
        <v>88</v>
      </c>
      <c r="B34" s="143" t="s">
        <v>119</v>
      </c>
      <c r="C34" s="135" t="s">
        <v>53</v>
      </c>
      <c r="D34" s="143" t="s">
        <v>124</v>
      </c>
      <c r="E34" s="137" t="s">
        <v>125</v>
      </c>
      <c r="F34" s="135" t="s">
        <v>62</v>
      </c>
      <c r="G34" s="137" t="s">
        <v>63</v>
      </c>
      <c r="H34" s="132"/>
      <c r="I34" s="45">
        <v>11.1</v>
      </c>
      <c r="J34" s="36" t="s">
        <v>131</v>
      </c>
      <c r="K34" s="38" t="s">
        <v>112</v>
      </c>
      <c r="L34" s="39" t="s">
        <v>71</v>
      </c>
      <c r="M34" s="146" t="s">
        <v>136</v>
      </c>
      <c r="N34" s="133">
        <v>8</v>
      </c>
      <c r="O34" s="133">
        <v>6</v>
      </c>
      <c r="P34" s="139" t="str">
        <f t="shared" ref="P34" si="46">IF(AND(N34&lt;&gt;"",O34&lt;&gt;""),IF(AND(N34&gt;5,O34&gt;5),"I",IF(AND(N34&lt;=5,O34&lt;5),"II",IF(AND(N34&gt;5,O34&lt;=5),"IV",IF(AND(N34&lt;=5,O34&lt;=5),"III",)))),"")</f>
        <v>I</v>
      </c>
      <c r="Q34" s="133" t="s">
        <v>77</v>
      </c>
      <c r="R34" s="45">
        <f>IF(Q34="Si",1,0)</f>
        <v>1</v>
      </c>
      <c r="S34" s="45">
        <v>11.1</v>
      </c>
      <c r="T34" s="37" t="s">
        <v>142</v>
      </c>
      <c r="U34" s="135" t="s">
        <v>80</v>
      </c>
      <c r="V34" s="40" t="s">
        <v>77</v>
      </c>
      <c r="W34" s="40" t="s">
        <v>77</v>
      </c>
      <c r="X34" s="40" t="s">
        <v>77</v>
      </c>
      <c r="Y34" s="40" t="s">
        <v>77</v>
      </c>
      <c r="Z34" s="40" t="str">
        <f t="shared" ref="Z34:Z51" si="47">IF($T34&lt;&gt;"",IF(AND(V34="SI",W34="SI",X34="SI",Y34="SI"),"SUFICIENTE",IF(OR(V34="NO",W34="NO",X34="NO",Y34="NO"),"DEFICIENTE",IF(OR(V34="",W34="",X34="",Y34=""),"FALTA VALORAR EL CONTROL",""))),"")</f>
        <v>SUFICIENTE</v>
      </c>
      <c r="AA34" s="45"/>
      <c r="AB34" s="41"/>
      <c r="AC34" s="125" t="s">
        <v>77</v>
      </c>
      <c r="AD34" s="41"/>
      <c r="AE34" s="41"/>
      <c r="AF34" s="125">
        <v>8</v>
      </c>
      <c r="AG34" s="125">
        <v>2</v>
      </c>
      <c r="AH34" s="126">
        <v>0</v>
      </c>
      <c r="AI34" s="126">
        <v>0</v>
      </c>
      <c r="AJ34" s="126">
        <v>1</v>
      </c>
      <c r="AK34" s="126">
        <v>1</v>
      </c>
      <c r="AL34" s="126">
        <v>2</v>
      </c>
      <c r="AM34" s="127" t="str">
        <f t="shared" ref="AM34" si="48">IF($AL34&gt;=2,IF(AND($AF34="",$AG34=""),"",IF(AND($AF34&gt;5,$AG34&gt;5),"I","")),)</f>
        <v/>
      </c>
      <c r="AN34" s="127" t="str">
        <f t="shared" ref="AN34" si="49">IF($AL34&gt;=2,IF(AND($AF34="",$AG34=""),"",IF(AND($AF34&lt;6,$AG34&gt;5),"II","")),)</f>
        <v/>
      </c>
      <c r="AO34" s="127" t="str">
        <f t="shared" ref="AO34" si="50">IF($AL34&gt;=2,IF(AND($AF34="",$AG34=""),"",IF(AND($AF34&lt;6,$AG34&lt;6),"III","")),)</f>
        <v/>
      </c>
      <c r="AP34" s="127" t="str">
        <f t="shared" ref="AP34" si="51">IF($AL34&gt;=2,IF(AND($AF34="",$AG34=""),"",IF(AND($AF34&gt;5,$AG34&lt;6),"IV","")),)</f>
        <v>IV</v>
      </c>
      <c r="AQ34" s="131" t="s">
        <v>82</v>
      </c>
      <c r="AR34" s="31" t="s">
        <v>151</v>
      </c>
    </row>
    <row r="35" spans="1:44" ht="38.25" customHeight="1" x14ac:dyDescent="0.2">
      <c r="A35" s="113"/>
      <c r="B35" s="143"/>
      <c r="C35" s="135"/>
      <c r="D35" s="143"/>
      <c r="E35" s="137"/>
      <c r="F35" s="135"/>
      <c r="G35" s="137"/>
      <c r="H35" s="132"/>
      <c r="I35" s="45">
        <v>11.2</v>
      </c>
      <c r="J35" s="36" t="s">
        <v>132</v>
      </c>
      <c r="K35" s="38" t="s">
        <v>112</v>
      </c>
      <c r="L35" s="39" t="s">
        <v>71</v>
      </c>
      <c r="M35" s="146"/>
      <c r="N35" s="133"/>
      <c r="O35" s="133"/>
      <c r="P35" s="139"/>
      <c r="Q35" s="133"/>
      <c r="R35" s="45">
        <f>IF(Q34="Si",1,0)</f>
        <v>1</v>
      </c>
      <c r="S35" s="45">
        <v>11.2</v>
      </c>
      <c r="T35" s="37" t="s">
        <v>143</v>
      </c>
      <c r="U35" s="135"/>
      <c r="V35" s="40" t="s">
        <v>77</v>
      </c>
      <c r="W35" s="40" t="s">
        <v>77</v>
      </c>
      <c r="X35" s="40" t="s">
        <v>77</v>
      </c>
      <c r="Y35" s="40" t="s">
        <v>77</v>
      </c>
      <c r="Z35" s="40" t="str">
        <f t="shared" si="47"/>
        <v>SUFICIENTE</v>
      </c>
      <c r="AA35" s="45"/>
      <c r="AB35" s="41"/>
      <c r="AC35" s="125"/>
      <c r="AD35" s="41"/>
      <c r="AE35" s="41"/>
      <c r="AF35" s="125"/>
      <c r="AG35" s="125"/>
      <c r="AH35" s="126"/>
      <c r="AI35" s="126"/>
      <c r="AJ35" s="126"/>
      <c r="AK35" s="126"/>
      <c r="AL35" s="126"/>
      <c r="AM35" s="127"/>
      <c r="AN35" s="127"/>
      <c r="AO35" s="127"/>
      <c r="AP35" s="127"/>
      <c r="AQ35" s="131"/>
      <c r="AR35" s="31" t="s">
        <v>152</v>
      </c>
    </row>
    <row r="36" spans="1:44" ht="38.25" customHeight="1" x14ac:dyDescent="0.2">
      <c r="A36" s="113"/>
      <c r="B36" s="143"/>
      <c r="C36" s="135"/>
      <c r="D36" s="143"/>
      <c r="E36" s="137"/>
      <c r="F36" s="135"/>
      <c r="G36" s="137"/>
      <c r="H36" s="132"/>
      <c r="I36" s="45">
        <v>11.3</v>
      </c>
      <c r="J36" s="36" t="s">
        <v>133</v>
      </c>
      <c r="K36" s="38" t="s">
        <v>112</v>
      </c>
      <c r="L36" s="39" t="s">
        <v>71</v>
      </c>
      <c r="M36" s="146"/>
      <c r="N36" s="133"/>
      <c r="O36" s="133"/>
      <c r="P36" s="139"/>
      <c r="Q36" s="133"/>
      <c r="R36" s="45">
        <f>IF(Q34="Si",1,0)</f>
        <v>1</v>
      </c>
      <c r="S36" s="45">
        <v>11.3</v>
      </c>
      <c r="T36" s="37"/>
      <c r="U36" s="135"/>
      <c r="V36" s="40"/>
      <c r="W36" s="40"/>
      <c r="X36" s="40"/>
      <c r="Y36" s="40"/>
      <c r="Z36" s="40" t="str">
        <f t="shared" si="47"/>
        <v/>
      </c>
      <c r="AA36" s="45"/>
      <c r="AB36" s="41"/>
      <c r="AC36" s="125"/>
      <c r="AD36" s="41"/>
      <c r="AE36" s="41"/>
      <c r="AF36" s="125"/>
      <c r="AG36" s="125"/>
      <c r="AH36" s="126"/>
      <c r="AI36" s="126"/>
      <c r="AJ36" s="126"/>
      <c r="AK36" s="126"/>
      <c r="AL36" s="126"/>
      <c r="AM36" s="127"/>
      <c r="AN36" s="127"/>
      <c r="AO36" s="127"/>
      <c r="AP36" s="127"/>
      <c r="AQ36" s="131"/>
      <c r="AR36" s="31"/>
    </row>
    <row r="37" spans="1:44" ht="38.25" customHeight="1" x14ac:dyDescent="0.2">
      <c r="A37" s="113" t="s">
        <v>89</v>
      </c>
      <c r="B37" s="143" t="s">
        <v>153</v>
      </c>
      <c r="C37" s="135" t="s">
        <v>53</v>
      </c>
      <c r="D37" s="143" t="s">
        <v>154</v>
      </c>
      <c r="E37" s="143" t="s">
        <v>155</v>
      </c>
      <c r="F37" s="135" t="s">
        <v>61</v>
      </c>
      <c r="G37" s="137" t="s">
        <v>63</v>
      </c>
      <c r="H37" s="132"/>
      <c r="I37" s="45">
        <v>12.1</v>
      </c>
      <c r="J37" s="36" t="s">
        <v>159</v>
      </c>
      <c r="K37" s="38" t="s">
        <v>72</v>
      </c>
      <c r="L37" s="39" t="s">
        <v>71</v>
      </c>
      <c r="M37" s="169" t="s">
        <v>167</v>
      </c>
      <c r="N37" s="133">
        <v>5</v>
      </c>
      <c r="O37" s="133">
        <v>5</v>
      </c>
      <c r="P37" s="139" t="str">
        <f t="shared" ref="P37" si="52">IF(AND(N37&lt;&gt;"",O37&lt;&gt;""),IF(AND(N37&gt;5,O37&gt;5),"I",IF(AND(N37&lt;=5,O37&lt;5),"II",IF(AND(N37&gt;5,O37&lt;=5),"IV",IF(AND(N37&lt;=5,O37&lt;=5),"III",)))),"")</f>
        <v>III</v>
      </c>
      <c r="Q37" s="133" t="s">
        <v>77</v>
      </c>
      <c r="R37" s="45">
        <f>IF(Q37="Si",1,0)</f>
        <v>1</v>
      </c>
      <c r="S37" s="45">
        <v>12.1</v>
      </c>
      <c r="T37" s="37" t="s">
        <v>169</v>
      </c>
      <c r="U37" s="135" t="s">
        <v>80</v>
      </c>
      <c r="V37" s="40" t="s">
        <v>77</v>
      </c>
      <c r="W37" s="40" t="s">
        <v>77</v>
      </c>
      <c r="X37" s="40" t="s">
        <v>77</v>
      </c>
      <c r="Y37" s="40" t="s">
        <v>77</v>
      </c>
      <c r="Z37" s="40" t="str">
        <f t="shared" si="47"/>
        <v>SUFICIENTE</v>
      </c>
      <c r="AA37" s="45"/>
      <c r="AB37" s="41"/>
      <c r="AC37" s="125" t="s">
        <v>77</v>
      </c>
      <c r="AD37" s="41"/>
      <c r="AE37" s="41"/>
      <c r="AF37" s="125">
        <v>2</v>
      </c>
      <c r="AG37" s="125">
        <v>2</v>
      </c>
      <c r="AH37" s="126">
        <v>0</v>
      </c>
      <c r="AI37" s="126">
        <v>0</v>
      </c>
      <c r="AJ37" s="126">
        <v>1</v>
      </c>
      <c r="AK37" s="126">
        <v>1</v>
      </c>
      <c r="AL37" s="126">
        <v>2</v>
      </c>
      <c r="AM37" s="127" t="str">
        <f t="shared" ref="AM37" si="53">IF($AL37&gt;=2,IF(AND($AF37="",$AG37=""),"",IF(AND($AF37&gt;5,$AG37&gt;5),"I","")),)</f>
        <v/>
      </c>
      <c r="AN37" s="127" t="str">
        <f t="shared" ref="AN37" si="54">IF($AL37&gt;=2,IF(AND($AF37="",$AG37=""),"",IF(AND($AF37&lt;6,$AG37&gt;5),"II","")),)</f>
        <v/>
      </c>
      <c r="AO37" s="127" t="str">
        <f t="shared" ref="AO37" si="55">IF($AL37&gt;=2,IF(AND($AF37="",$AG37=""),"",IF(AND($AF37&lt;6,$AG37&lt;6),"III","")),)</f>
        <v>III</v>
      </c>
      <c r="AP37" s="127" t="str">
        <f t="shared" ref="AP37" si="56">IF($AL37&gt;=2,IF(AND($AF37="",$AG37=""),"",IF(AND($AF37&gt;5,$AG37&lt;6),"IV","")),)</f>
        <v/>
      </c>
      <c r="AQ37" s="131" t="s">
        <v>81</v>
      </c>
      <c r="AR37" s="31" t="s">
        <v>175</v>
      </c>
    </row>
    <row r="38" spans="1:44" ht="38.25" customHeight="1" x14ac:dyDescent="0.2">
      <c r="A38" s="113"/>
      <c r="B38" s="143"/>
      <c r="C38" s="135"/>
      <c r="D38" s="143"/>
      <c r="E38" s="143"/>
      <c r="F38" s="135"/>
      <c r="G38" s="137"/>
      <c r="H38" s="132"/>
      <c r="I38" s="45">
        <v>12.2</v>
      </c>
      <c r="J38" s="36" t="s">
        <v>160</v>
      </c>
      <c r="K38" s="38" t="s">
        <v>72</v>
      </c>
      <c r="L38" s="39" t="s">
        <v>71</v>
      </c>
      <c r="M38" s="169"/>
      <c r="N38" s="133"/>
      <c r="O38" s="133"/>
      <c r="P38" s="139"/>
      <c r="Q38" s="133"/>
      <c r="R38" s="45">
        <f>IF(Q37="Si",1,0)</f>
        <v>1</v>
      </c>
      <c r="S38" s="45">
        <v>12.2</v>
      </c>
      <c r="T38" s="37" t="s">
        <v>169</v>
      </c>
      <c r="U38" s="135"/>
      <c r="V38" s="40" t="s">
        <v>77</v>
      </c>
      <c r="W38" s="40" t="s">
        <v>77</v>
      </c>
      <c r="X38" s="40" t="s">
        <v>77</v>
      </c>
      <c r="Y38" s="40" t="s">
        <v>77</v>
      </c>
      <c r="Z38" s="40" t="str">
        <f t="shared" si="47"/>
        <v>SUFICIENTE</v>
      </c>
      <c r="AA38" s="45"/>
      <c r="AB38" s="41"/>
      <c r="AC38" s="125"/>
      <c r="AD38" s="41"/>
      <c r="AE38" s="41"/>
      <c r="AF38" s="125"/>
      <c r="AG38" s="125"/>
      <c r="AH38" s="126"/>
      <c r="AI38" s="126"/>
      <c r="AJ38" s="126"/>
      <c r="AK38" s="126"/>
      <c r="AL38" s="126"/>
      <c r="AM38" s="127"/>
      <c r="AN38" s="127"/>
      <c r="AO38" s="127"/>
      <c r="AP38" s="127"/>
      <c r="AQ38" s="131"/>
      <c r="AR38" s="31" t="s">
        <v>176</v>
      </c>
    </row>
    <row r="39" spans="1:44" ht="38.25" customHeight="1" x14ac:dyDescent="0.2">
      <c r="A39" s="113"/>
      <c r="B39" s="143"/>
      <c r="C39" s="135"/>
      <c r="D39" s="143"/>
      <c r="E39" s="143"/>
      <c r="F39" s="135"/>
      <c r="G39" s="137"/>
      <c r="H39" s="132"/>
      <c r="I39" s="45">
        <v>12.3</v>
      </c>
      <c r="J39" s="36" t="s">
        <v>161</v>
      </c>
      <c r="K39" s="38" t="s">
        <v>72</v>
      </c>
      <c r="L39" s="39" t="s">
        <v>71</v>
      </c>
      <c r="M39" s="169"/>
      <c r="N39" s="133"/>
      <c r="O39" s="133"/>
      <c r="P39" s="139"/>
      <c r="Q39" s="133"/>
      <c r="R39" s="45">
        <f>IF(Q37="Si",1,0)</f>
        <v>1</v>
      </c>
      <c r="S39" s="45">
        <v>12.3</v>
      </c>
      <c r="T39" s="37" t="s">
        <v>169</v>
      </c>
      <c r="U39" s="135"/>
      <c r="V39" s="40" t="s">
        <v>77</v>
      </c>
      <c r="W39" s="40" t="s">
        <v>77</v>
      </c>
      <c r="X39" s="40" t="s">
        <v>77</v>
      </c>
      <c r="Y39" s="40" t="s">
        <v>77</v>
      </c>
      <c r="Z39" s="40" t="str">
        <f t="shared" si="47"/>
        <v>SUFICIENTE</v>
      </c>
      <c r="AA39" s="45"/>
      <c r="AB39" s="41"/>
      <c r="AC39" s="125"/>
      <c r="AD39" s="41"/>
      <c r="AE39" s="41"/>
      <c r="AF39" s="125"/>
      <c r="AG39" s="125"/>
      <c r="AH39" s="126"/>
      <c r="AI39" s="126"/>
      <c r="AJ39" s="126"/>
      <c r="AK39" s="126"/>
      <c r="AL39" s="126"/>
      <c r="AM39" s="127"/>
      <c r="AN39" s="127"/>
      <c r="AO39" s="127"/>
      <c r="AP39" s="127"/>
      <c r="AQ39" s="131"/>
      <c r="AR39" s="31" t="s">
        <v>177</v>
      </c>
    </row>
    <row r="40" spans="1:44" ht="38.25" customHeight="1" x14ac:dyDescent="0.2">
      <c r="A40" s="113" t="s">
        <v>90</v>
      </c>
      <c r="B40" s="143" t="s">
        <v>153</v>
      </c>
      <c r="C40" s="135" t="s">
        <v>53</v>
      </c>
      <c r="D40" s="143" t="s">
        <v>156</v>
      </c>
      <c r="E40" s="143" t="s">
        <v>157</v>
      </c>
      <c r="F40" s="135" t="s">
        <v>61</v>
      </c>
      <c r="G40" s="137" t="s">
        <v>63</v>
      </c>
      <c r="H40" s="132"/>
      <c r="I40" s="45">
        <v>13.1</v>
      </c>
      <c r="J40" s="36" t="s">
        <v>162</v>
      </c>
      <c r="K40" s="38" t="s">
        <v>72</v>
      </c>
      <c r="L40" s="39" t="s">
        <v>71</v>
      </c>
      <c r="M40" s="169" t="s">
        <v>168</v>
      </c>
      <c r="N40" s="133">
        <v>5</v>
      </c>
      <c r="O40" s="133">
        <v>5</v>
      </c>
      <c r="P40" s="139" t="str">
        <f t="shared" ref="P40" si="57">IF(AND(N40&lt;&gt;"",O40&lt;&gt;""),IF(AND(N40&gt;5,O40&gt;5),"I",IF(AND(N40&lt;=5,O40&lt;5),"II",IF(AND(N40&gt;5,O40&lt;=5),"IV",IF(AND(N40&lt;=5,O40&lt;=5),"III",)))),"")</f>
        <v>III</v>
      </c>
      <c r="Q40" s="133" t="s">
        <v>77</v>
      </c>
      <c r="R40" s="45">
        <f>IF(Q40="Si",1,0)</f>
        <v>1</v>
      </c>
      <c r="S40" s="45">
        <v>13.1</v>
      </c>
      <c r="T40" s="37" t="s">
        <v>170</v>
      </c>
      <c r="U40" s="135" t="s">
        <v>80</v>
      </c>
      <c r="V40" s="40" t="s">
        <v>77</v>
      </c>
      <c r="W40" s="40" t="s">
        <v>77</v>
      </c>
      <c r="X40" s="40" t="s">
        <v>77</v>
      </c>
      <c r="Y40" s="40" t="s">
        <v>77</v>
      </c>
      <c r="Z40" s="40" t="str">
        <f t="shared" si="47"/>
        <v>SUFICIENTE</v>
      </c>
      <c r="AA40" s="45"/>
      <c r="AB40" s="41"/>
      <c r="AC40" s="125" t="s">
        <v>76</v>
      </c>
      <c r="AD40" s="41"/>
      <c r="AE40" s="41"/>
      <c r="AF40" s="125">
        <v>2</v>
      </c>
      <c r="AG40" s="125">
        <v>2</v>
      </c>
      <c r="AH40" s="126">
        <v>0</v>
      </c>
      <c r="AI40" s="126">
        <v>0</v>
      </c>
      <c r="AJ40" s="126">
        <v>1</v>
      </c>
      <c r="AK40" s="126">
        <v>1</v>
      </c>
      <c r="AL40" s="126">
        <v>2</v>
      </c>
      <c r="AM40" s="127" t="str">
        <f t="shared" ref="AM40" si="58">IF($AL40&gt;=2,IF(AND($AF40="",$AG40=""),"",IF(AND($AF40&gt;5,$AG40&gt;5),"I","")),)</f>
        <v/>
      </c>
      <c r="AN40" s="127" t="str">
        <f t="shared" ref="AN40" si="59">IF($AL40&gt;=2,IF(AND($AF40="",$AG40=""),"",IF(AND($AF40&lt;6,$AG40&gt;5),"II","")),)</f>
        <v/>
      </c>
      <c r="AO40" s="127" t="str">
        <f t="shared" ref="AO40" si="60">IF($AL40&gt;=2,IF(AND($AF40="",$AG40=""),"",IF(AND($AF40&lt;6,$AG40&lt;6),"III","")),)</f>
        <v>III</v>
      </c>
      <c r="AP40" s="127" t="str">
        <f t="shared" ref="AP40" si="61">IF($AL40&gt;=2,IF(AND($AF40="",$AG40=""),"",IF(AND($AF40&gt;5,$AG40&lt;6),"IV","")),)</f>
        <v/>
      </c>
      <c r="AQ40" s="131" t="s">
        <v>81</v>
      </c>
      <c r="AR40" s="31" t="s">
        <v>178</v>
      </c>
    </row>
    <row r="41" spans="1:44" ht="38.25" customHeight="1" x14ac:dyDescent="0.2">
      <c r="A41" s="113"/>
      <c r="B41" s="143"/>
      <c r="C41" s="135"/>
      <c r="D41" s="143"/>
      <c r="E41" s="143"/>
      <c r="F41" s="135"/>
      <c r="G41" s="137"/>
      <c r="H41" s="132"/>
      <c r="I41" s="45">
        <v>13.2</v>
      </c>
      <c r="J41" s="36" t="s">
        <v>163</v>
      </c>
      <c r="K41" s="38" t="s">
        <v>72</v>
      </c>
      <c r="L41" s="39" t="s">
        <v>71</v>
      </c>
      <c r="M41" s="169"/>
      <c r="N41" s="133"/>
      <c r="O41" s="133"/>
      <c r="P41" s="139"/>
      <c r="Q41" s="133"/>
      <c r="R41" s="45">
        <f>IF(Q40="Si",1,0)</f>
        <v>1</v>
      </c>
      <c r="S41" s="45">
        <v>13.2</v>
      </c>
      <c r="T41" s="37" t="s">
        <v>171</v>
      </c>
      <c r="U41" s="135"/>
      <c r="V41" s="40" t="s">
        <v>77</v>
      </c>
      <c r="W41" s="40" t="s">
        <v>77</v>
      </c>
      <c r="X41" s="40" t="s">
        <v>77</v>
      </c>
      <c r="Y41" s="40" t="s">
        <v>77</v>
      </c>
      <c r="Z41" s="40" t="str">
        <f t="shared" si="47"/>
        <v>SUFICIENTE</v>
      </c>
      <c r="AA41" s="45"/>
      <c r="AB41" s="41"/>
      <c r="AC41" s="125"/>
      <c r="AD41" s="41"/>
      <c r="AE41" s="41"/>
      <c r="AF41" s="125"/>
      <c r="AG41" s="125"/>
      <c r="AH41" s="126"/>
      <c r="AI41" s="126"/>
      <c r="AJ41" s="126"/>
      <c r="AK41" s="126"/>
      <c r="AL41" s="126"/>
      <c r="AM41" s="127"/>
      <c r="AN41" s="127"/>
      <c r="AO41" s="127"/>
      <c r="AP41" s="127"/>
      <c r="AQ41" s="131"/>
      <c r="AR41" s="31"/>
    </row>
    <row r="42" spans="1:44" ht="38.25" customHeight="1" x14ac:dyDescent="0.2">
      <c r="A42" s="113"/>
      <c r="B42" s="143"/>
      <c r="C42" s="135"/>
      <c r="D42" s="143"/>
      <c r="E42" s="143"/>
      <c r="F42" s="135"/>
      <c r="G42" s="137"/>
      <c r="H42" s="132"/>
      <c r="I42" s="45">
        <v>13.3</v>
      </c>
      <c r="J42" s="36" t="s">
        <v>164</v>
      </c>
      <c r="K42" s="38" t="s">
        <v>70</v>
      </c>
      <c r="L42" s="39" t="s">
        <v>71</v>
      </c>
      <c r="M42" s="169"/>
      <c r="N42" s="133"/>
      <c r="O42" s="133"/>
      <c r="P42" s="139"/>
      <c r="Q42" s="133"/>
      <c r="R42" s="45">
        <f>IF(Q40="Si",1,0)</f>
        <v>1</v>
      </c>
      <c r="S42" s="45">
        <v>13.3</v>
      </c>
      <c r="T42" s="37" t="s">
        <v>172</v>
      </c>
      <c r="U42" s="135"/>
      <c r="V42" s="40" t="s">
        <v>77</v>
      </c>
      <c r="W42" s="40" t="s">
        <v>77</v>
      </c>
      <c r="X42" s="40" t="s">
        <v>76</v>
      </c>
      <c r="Y42" s="40" t="s">
        <v>77</v>
      </c>
      <c r="Z42" s="40" t="str">
        <f t="shared" si="47"/>
        <v>DEFICIENTE</v>
      </c>
      <c r="AA42" s="45"/>
      <c r="AB42" s="41"/>
      <c r="AC42" s="125"/>
      <c r="AD42" s="41"/>
      <c r="AE42" s="41"/>
      <c r="AF42" s="125"/>
      <c r="AG42" s="125"/>
      <c r="AH42" s="126"/>
      <c r="AI42" s="126"/>
      <c r="AJ42" s="126"/>
      <c r="AK42" s="126"/>
      <c r="AL42" s="126"/>
      <c r="AM42" s="127"/>
      <c r="AN42" s="127"/>
      <c r="AO42" s="127"/>
      <c r="AP42" s="127"/>
      <c r="AQ42" s="131"/>
      <c r="AR42" s="31" t="s">
        <v>179</v>
      </c>
    </row>
    <row r="43" spans="1:44" ht="38.25" customHeight="1" x14ac:dyDescent="0.2">
      <c r="A43" s="113" t="s">
        <v>181</v>
      </c>
      <c r="B43" s="143" t="s">
        <v>153</v>
      </c>
      <c r="C43" s="135" t="s">
        <v>53</v>
      </c>
      <c r="D43" s="143" t="s">
        <v>156</v>
      </c>
      <c r="E43" s="143" t="s">
        <v>158</v>
      </c>
      <c r="F43" s="135" t="s">
        <v>61</v>
      </c>
      <c r="G43" s="137" t="s">
        <v>63</v>
      </c>
      <c r="H43" s="132"/>
      <c r="I43" s="45">
        <v>14.1</v>
      </c>
      <c r="J43" s="36" t="s">
        <v>165</v>
      </c>
      <c r="K43" s="38" t="s">
        <v>70</v>
      </c>
      <c r="L43" s="39" t="s">
        <v>71</v>
      </c>
      <c r="M43" s="169" t="s">
        <v>168</v>
      </c>
      <c r="N43" s="133">
        <v>5</v>
      </c>
      <c r="O43" s="133">
        <v>5</v>
      </c>
      <c r="P43" s="139" t="str">
        <f t="shared" ref="P43" si="62">IF(AND(N43&lt;&gt;"",O43&lt;&gt;""),IF(AND(N43&gt;5,O43&gt;5),"I",IF(AND(N43&lt;=5,O43&lt;5),"II",IF(AND(N43&gt;5,O43&lt;=5),"IV",IF(AND(N43&lt;=5,O43&lt;=5),"III",)))),"")</f>
        <v>III</v>
      </c>
      <c r="Q43" s="133" t="s">
        <v>77</v>
      </c>
      <c r="R43" s="45">
        <f>IF(Q43="Si",1,0)</f>
        <v>1</v>
      </c>
      <c r="S43" s="45">
        <v>14.1</v>
      </c>
      <c r="T43" s="37" t="s">
        <v>173</v>
      </c>
      <c r="U43" s="135" t="s">
        <v>80</v>
      </c>
      <c r="V43" s="40" t="s">
        <v>77</v>
      </c>
      <c r="W43" s="40" t="s">
        <v>77</v>
      </c>
      <c r="X43" s="40" t="s">
        <v>77</v>
      </c>
      <c r="Y43" s="40" t="s">
        <v>77</v>
      </c>
      <c r="Z43" s="40" t="str">
        <f t="shared" si="47"/>
        <v>SUFICIENTE</v>
      </c>
      <c r="AA43" s="45"/>
      <c r="AB43" s="41"/>
      <c r="AC43" s="125" t="s">
        <v>76</v>
      </c>
      <c r="AD43" s="41"/>
      <c r="AE43" s="41"/>
      <c r="AF43" s="125">
        <v>2</v>
      </c>
      <c r="AG43" s="125">
        <v>2</v>
      </c>
      <c r="AH43" s="126">
        <v>0</v>
      </c>
      <c r="AI43" s="126">
        <v>0</v>
      </c>
      <c r="AJ43" s="126">
        <v>1</v>
      </c>
      <c r="AK43" s="126">
        <v>1</v>
      </c>
      <c r="AL43" s="126">
        <v>2</v>
      </c>
      <c r="AM43" s="127" t="str">
        <f t="shared" ref="AM43" si="63">IF($AL43&gt;=2,IF(AND($AF43="",$AG43=""),"",IF(AND($AF43&gt;5,$AG43&gt;5),"I","")),)</f>
        <v/>
      </c>
      <c r="AN43" s="127" t="str">
        <f t="shared" ref="AN43" si="64">IF($AL43&gt;=2,IF(AND($AF43="",$AG43=""),"",IF(AND($AF43&lt;6,$AG43&gt;5),"II","")),)</f>
        <v/>
      </c>
      <c r="AO43" s="127" t="str">
        <f t="shared" ref="AO43" si="65">IF($AL43&gt;=2,IF(AND($AF43="",$AG43=""),"",IF(AND($AF43&lt;6,$AG43&lt;6),"III","")),)</f>
        <v>III</v>
      </c>
      <c r="AP43" s="127" t="str">
        <f t="shared" ref="AP43" si="66">IF($AL43&gt;=2,IF(AND($AF43="",$AG43=""),"",IF(AND($AF43&gt;5,$AG43&lt;6),"IV","")),)</f>
        <v/>
      </c>
      <c r="AQ43" s="131" t="s">
        <v>81</v>
      </c>
      <c r="AR43" s="31" t="s">
        <v>178</v>
      </c>
    </row>
    <row r="44" spans="1:44" ht="38.25" customHeight="1" x14ac:dyDescent="0.2">
      <c r="A44" s="113"/>
      <c r="B44" s="143"/>
      <c r="C44" s="135"/>
      <c r="D44" s="143"/>
      <c r="E44" s="143"/>
      <c r="F44" s="135"/>
      <c r="G44" s="137"/>
      <c r="H44" s="132"/>
      <c r="I44" s="45">
        <v>14.2</v>
      </c>
      <c r="J44" s="36" t="s">
        <v>166</v>
      </c>
      <c r="K44" s="38" t="s">
        <v>72</v>
      </c>
      <c r="L44" s="39" t="s">
        <v>71</v>
      </c>
      <c r="M44" s="169"/>
      <c r="N44" s="133"/>
      <c r="O44" s="133"/>
      <c r="P44" s="139"/>
      <c r="Q44" s="133"/>
      <c r="R44" s="45">
        <f>IF(Q43="Si",1,0)</f>
        <v>1</v>
      </c>
      <c r="S44" s="45">
        <v>14.2</v>
      </c>
      <c r="T44" s="37" t="s">
        <v>174</v>
      </c>
      <c r="U44" s="135"/>
      <c r="V44" s="40" t="s">
        <v>77</v>
      </c>
      <c r="W44" s="40" t="s">
        <v>77</v>
      </c>
      <c r="X44" s="40" t="s">
        <v>77</v>
      </c>
      <c r="Y44" s="40" t="s">
        <v>77</v>
      </c>
      <c r="Z44" s="40" t="str">
        <f t="shared" si="47"/>
        <v>SUFICIENTE</v>
      </c>
      <c r="AA44" s="45"/>
      <c r="AB44" s="41"/>
      <c r="AC44" s="125"/>
      <c r="AD44" s="41"/>
      <c r="AE44" s="41"/>
      <c r="AF44" s="125"/>
      <c r="AG44" s="125"/>
      <c r="AH44" s="126"/>
      <c r="AI44" s="126"/>
      <c r="AJ44" s="126"/>
      <c r="AK44" s="126"/>
      <c r="AL44" s="126"/>
      <c r="AM44" s="127"/>
      <c r="AN44" s="127"/>
      <c r="AO44" s="127"/>
      <c r="AP44" s="127"/>
      <c r="AQ44" s="131"/>
      <c r="AR44" s="31"/>
    </row>
    <row r="45" spans="1:44" ht="38.25" customHeight="1" x14ac:dyDescent="0.2">
      <c r="A45" s="113"/>
      <c r="B45" s="143"/>
      <c r="C45" s="135"/>
      <c r="D45" s="143"/>
      <c r="E45" s="143"/>
      <c r="F45" s="135"/>
      <c r="G45" s="137"/>
      <c r="H45" s="132"/>
      <c r="I45" s="45">
        <v>14.3</v>
      </c>
      <c r="J45" s="36" t="s">
        <v>164</v>
      </c>
      <c r="K45" s="38" t="s">
        <v>70</v>
      </c>
      <c r="L45" s="39" t="s">
        <v>71</v>
      </c>
      <c r="M45" s="169"/>
      <c r="N45" s="133"/>
      <c r="O45" s="133"/>
      <c r="P45" s="139"/>
      <c r="Q45" s="133"/>
      <c r="R45" s="45">
        <f>IF(Q43="Si",1,0)</f>
        <v>1</v>
      </c>
      <c r="S45" s="45">
        <v>14.3</v>
      </c>
      <c r="T45" s="37" t="s">
        <v>172</v>
      </c>
      <c r="U45" s="135"/>
      <c r="V45" s="40" t="s">
        <v>77</v>
      </c>
      <c r="W45" s="40" t="s">
        <v>76</v>
      </c>
      <c r="X45" s="40" t="s">
        <v>76</v>
      </c>
      <c r="Y45" s="40" t="s">
        <v>77</v>
      </c>
      <c r="Z45" s="40" t="str">
        <f t="shared" si="47"/>
        <v>DEFICIENTE</v>
      </c>
      <c r="AA45" s="45"/>
      <c r="AB45" s="41"/>
      <c r="AC45" s="125"/>
      <c r="AD45" s="41"/>
      <c r="AE45" s="41"/>
      <c r="AF45" s="125"/>
      <c r="AG45" s="125"/>
      <c r="AH45" s="126"/>
      <c r="AI45" s="126"/>
      <c r="AJ45" s="126"/>
      <c r="AK45" s="126"/>
      <c r="AL45" s="126"/>
      <c r="AM45" s="127"/>
      <c r="AN45" s="127"/>
      <c r="AO45" s="127"/>
      <c r="AP45" s="127"/>
      <c r="AQ45" s="131"/>
      <c r="AR45" s="31" t="s">
        <v>180</v>
      </c>
    </row>
    <row r="46" spans="1:44" ht="38.25" customHeight="1" x14ac:dyDescent="0.2">
      <c r="A46" s="113" t="s">
        <v>91</v>
      </c>
      <c r="B46" s="143" t="s">
        <v>153</v>
      </c>
      <c r="C46" s="135" t="s">
        <v>53</v>
      </c>
      <c r="D46" s="143" t="s">
        <v>193</v>
      </c>
      <c r="E46" s="143" t="s">
        <v>194</v>
      </c>
      <c r="F46" s="135" t="s">
        <v>61</v>
      </c>
      <c r="G46" s="137" t="s">
        <v>63</v>
      </c>
      <c r="H46" s="132"/>
      <c r="I46" s="45">
        <v>15.1</v>
      </c>
      <c r="J46" s="36" t="s">
        <v>205</v>
      </c>
      <c r="K46" s="38" t="s">
        <v>72</v>
      </c>
      <c r="L46" s="39" t="s">
        <v>71</v>
      </c>
      <c r="M46" s="146" t="s">
        <v>206</v>
      </c>
      <c r="N46" s="133">
        <v>5</v>
      </c>
      <c r="O46" s="133">
        <v>5</v>
      </c>
      <c r="P46" s="139" t="str">
        <f t="shared" ref="P46" si="67">IF(AND(N46&lt;&gt;"",O46&lt;&gt;""),IF(AND(N46&gt;5,O46&gt;5),"I",IF(AND(N46&lt;=5,O46&lt;5),"II",IF(AND(N46&gt;5,O46&lt;=5),"IV",IF(AND(N46&lt;=5,O46&lt;=5),"III",)))),"")</f>
        <v>III</v>
      </c>
      <c r="Q46" s="133" t="s">
        <v>77</v>
      </c>
      <c r="R46" s="45">
        <f>IF(Q46="Si",1,0)</f>
        <v>1</v>
      </c>
      <c r="S46" s="45">
        <v>15.1</v>
      </c>
      <c r="T46" s="37" t="s">
        <v>211</v>
      </c>
      <c r="U46" s="135" t="s">
        <v>80</v>
      </c>
      <c r="V46" s="40" t="s">
        <v>77</v>
      </c>
      <c r="W46" s="40" t="s">
        <v>77</v>
      </c>
      <c r="X46" s="40" t="s">
        <v>77</v>
      </c>
      <c r="Y46" s="40" t="s">
        <v>77</v>
      </c>
      <c r="Z46" s="40" t="str">
        <f t="shared" si="47"/>
        <v>SUFICIENTE</v>
      </c>
      <c r="AA46" s="45"/>
      <c r="AB46" s="41"/>
      <c r="AC46" s="125" t="s">
        <v>77</v>
      </c>
      <c r="AD46" s="41"/>
      <c r="AE46" s="41"/>
      <c r="AF46" s="125">
        <v>2</v>
      </c>
      <c r="AG46" s="125">
        <v>2</v>
      </c>
      <c r="AH46" s="126">
        <v>0</v>
      </c>
      <c r="AI46" s="126">
        <v>0</v>
      </c>
      <c r="AJ46" s="126">
        <v>1</v>
      </c>
      <c r="AK46" s="126">
        <v>1</v>
      </c>
      <c r="AL46" s="126">
        <v>2</v>
      </c>
      <c r="AM46" s="127" t="str">
        <f t="shared" ref="AM46" si="68">IF($AL46&gt;=2,IF(AND($AF46="",$AG46=""),"",IF(AND($AF46&gt;5,$AG46&gt;5),"I","")),)</f>
        <v/>
      </c>
      <c r="AN46" s="127" t="str">
        <f t="shared" ref="AN46" si="69">IF($AL46&gt;=2,IF(AND($AF46="",$AG46=""),"",IF(AND($AF46&lt;6,$AG46&gt;5),"II","")),)</f>
        <v/>
      </c>
      <c r="AO46" s="127" t="str">
        <f t="shared" ref="AO46" si="70">IF($AL46&gt;=2,IF(AND($AF46="",$AG46=""),"",IF(AND($AF46&lt;6,$AG46&lt;6),"III","")),)</f>
        <v>III</v>
      </c>
      <c r="AP46" s="127" t="str">
        <f t="shared" ref="AP46" si="71">IF($AL46&gt;=2,IF(AND($AF46="",$AG46=""),"",IF(AND($AF46&gt;5,$AG46&lt;6),"IV","")),)</f>
        <v/>
      </c>
      <c r="AQ46" s="131" t="s">
        <v>81</v>
      </c>
      <c r="AR46" s="31" t="s">
        <v>217</v>
      </c>
    </row>
    <row r="47" spans="1:44" ht="38.25" customHeight="1" x14ac:dyDescent="0.2">
      <c r="A47" s="113"/>
      <c r="B47" s="143"/>
      <c r="C47" s="135"/>
      <c r="D47" s="143"/>
      <c r="E47" s="143"/>
      <c r="F47" s="135"/>
      <c r="G47" s="137"/>
      <c r="H47" s="132"/>
      <c r="I47" s="45">
        <v>15.2</v>
      </c>
      <c r="J47" s="36" t="s">
        <v>207</v>
      </c>
      <c r="K47" s="38" t="s">
        <v>72</v>
      </c>
      <c r="L47" s="39" t="s">
        <v>71</v>
      </c>
      <c r="M47" s="146"/>
      <c r="N47" s="133"/>
      <c r="O47" s="133"/>
      <c r="P47" s="139"/>
      <c r="Q47" s="133"/>
      <c r="R47" s="45">
        <f>IF(Q46="Si",1,0)</f>
        <v>1</v>
      </c>
      <c r="S47" s="45">
        <v>15.2</v>
      </c>
      <c r="T47" s="37" t="s">
        <v>212</v>
      </c>
      <c r="U47" s="135"/>
      <c r="V47" s="40" t="s">
        <v>77</v>
      </c>
      <c r="W47" s="40" t="s">
        <v>77</v>
      </c>
      <c r="X47" s="40" t="s">
        <v>77</v>
      </c>
      <c r="Y47" s="40" t="s">
        <v>77</v>
      </c>
      <c r="Z47" s="40" t="str">
        <f t="shared" si="47"/>
        <v>SUFICIENTE</v>
      </c>
      <c r="AA47" s="45"/>
      <c r="AB47" s="41"/>
      <c r="AC47" s="125"/>
      <c r="AD47" s="41"/>
      <c r="AE47" s="41"/>
      <c r="AF47" s="125"/>
      <c r="AG47" s="125"/>
      <c r="AH47" s="126"/>
      <c r="AI47" s="126"/>
      <c r="AJ47" s="126"/>
      <c r="AK47" s="126"/>
      <c r="AL47" s="126"/>
      <c r="AM47" s="127"/>
      <c r="AN47" s="127"/>
      <c r="AO47" s="127"/>
      <c r="AP47" s="127"/>
      <c r="AQ47" s="131"/>
      <c r="AR47" s="31" t="s">
        <v>218</v>
      </c>
    </row>
    <row r="48" spans="1:44" ht="38.25" customHeight="1" x14ac:dyDescent="0.2">
      <c r="A48" s="113"/>
      <c r="B48" s="143"/>
      <c r="C48" s="135"/>
      <c r="D48" s="143"/>
      <c r="E48" s="143"/>
      <c r="F48" s="135"/>
      <c r="G48" s="137"/>
      <c r="H48" s="132"/>
      <c r="I48" s="45">
        <v>15.3</v>
      </c>
      <c r="J48" s="36" t="s">
        <v>208</v>
      </c>
      <c r="K48" s="38" t="s">
        <v>72</v>
      </c>
      <c r="L48" s="39" t="s">
        <v>71</v>
      </c>
      <c r="M48" s="146"/>
      <c r="N48" s="133"/>
      <c r="O48" s="133"/>
      <c r="P48" s="139"/>
      <c r="Q48" s="133"/>
      <c r="R48" s="45">
        <f>IF(Q46="Si",1,0)</f>
        <v>1</v>
      </c>
      <c r="S48" s="45">
        <v>15.3</v>
      </c>
      <c r="T48" s="37" t="s">
        <v>213</v>
      </c>
      <c r="U48" s="135"/>
      <c r="V48" s="40" t="s">
        <v>77</v>
      </c>
      <c r="W48" s="40" t="s">
        <v>77</v>
      </c>
      <c r="X48" s="40" t="s">
        <v>77</v>
      </c>
      <c r="Y48" s="40" t="s">
        <v>77</v>
      </c>
      <c r="Z48" s="40" t="str">
        <f t="shared" si="47"/>
        <v>SUFICIENTE</v>
      </c>
      <c r="AA48" s="45"/>
      <c r="AB48" s="41"/>
      <c r="AC48" s="125"/>
      <c r="AD48" s="41"/>
      <c r="AE48" s="41"/>
      <c r="AF48" s="125"/>
      <c r="AG48" s="125"/>
      <c r="AH48" s="126"/>
      <c r="AI48" s="126"/>
      <c r="AJ48" s="126"/>
      <c r="AK48" s="126"/>
      <c r="AL48" s="126"/>
      <c r="AM48" s="127"/>
      <c r="AN48" s="127"/>
      <c r="AO48" s="127"/>
      <c r="AP48" s="127"/>
      <c r="AQ48" s="131"/>
      <c r="AR48" s="31" t="s">
        <v>219</v>
      </c>
    </row>
    <row r="49" spans="1:44" ht="38.25" customHeight="1" x14ac:dyDescent="0.2">
      <c r="A49" s="113" t="s">
        <v>92</v>
      </c>
      <c r="B49" s="143" t="s">
        <v>153</v>
      </c>
      <c r="C49" s="135" t="s">
        <v>53</v>
      </c>
      <c r="D49" s="143" t="s">
        <v>195</v>
      </c>
      <c r="E49" s="143" t="s">
        <v>196</v>
      </c>
      <c r="F49" s="135" t="s">
        <v>61</v>
      </c>
      <c r="G49" s="137" t="s">
        <v>63</v>
      </c>
      <c r="H49" s="132"/>
      <c r="I49" s="45">
        <v>16.100000000000001</v>
      </c>
      <c r="J49" s="36" t="s">
        <v>199</v>
      </c>
      <c r="K49" s="38" t="s">
        <v>70</v>
      </c>
      <c r="L49" s="39" t="s">
        <v>71</v>
      </c>
      <c r="M49" s="146" t="s">
        <v>209</v>
      </c>
      <c r="N49" s="133">
        <v>5</v>
      </c>
      <c r="O49" s="133">
        <v>5</v>
      </c>
      <c r="P49" s="139" t="str">
        <f t="shared" ref="P49" si="72">IF(AND(N49&lt;&gt;"",O49&lt;&gt;""),IF(AND(N49&gt;5,O49&gt;5),"I",IF(AND(N49&lt;=5,O49&lt;5),"II",IF(AND(N49&gt;5,O49&lt;=5),"IV",IF(AND(N49&lt;=5,O49&lt;=5),"III",)))),"")</f>
        <v>III</v>
      </c>
      <c r="Q49" s="133" t="s">
        <v>77</v>
      </c>
      <c r="R49" s="45">
        <f>IF(Q49="Si",1,0)</f>
        <v>1</v>
      </c>
      <c r="S49" s="45">
        <v>16.100000000000001</v>
      </c>
      <c r="T49" s="37" t="s">
        <v>211</v>
      </c>
      <c r="U49" s="135" t="s">
        <v>80</v>
      </c>
      <c r="V49" s="40" t="s">
        <v>77</v>
      </c>
      <c r="W49" s="40" t="s">
        <v>77</v>
      </c>
      <c r="X49" s="40" t="s">
        <v>77</v>
      </c>
      <c r="Y49" s="40" t="s">
        <v>77</v>
      </c>
      <c r="Z49" s="40" t="str">
        <f t="shared" si="47"/>
        <v>SUFICIENTE</v>
      </c>
      <c r="AA49" s="45"/>
      <c r="AB49" s="41"/>
      <c r="AC49" s="125" t="s">
        <v>77</v>
      </c>
      <c r="AD49" s="41"/>
      <c r="AE49" s="41"/>
      <c r="AF49" s="125">
        <v>2</v>
      </c>
      <c r="AG49" s="125">
        <v>2</v>
      </c>
      <c r="AH49" s="126">
        <v>0</v>
      </c>
      <c r="AI49" s="126">
        <v>0</v>
      </c>
      <c r="AJ49" s="126">
        <v>1</v>
      </c>
      <c r="AK49" s="126">
        <v>1</v>
      </c>
      <c r="AL49" s="126">
        <v>2</v>
      </c>
      <c r="AM49" s="127" t="str">
        <f t="shared" ref="AM49" si="73">IF($AL49&gt;=2,IF(AND($AF49="",$AG49=""),"",IF(AND($AF49&gt;5,$AG49&gt;5),"I","")),)</f>
        <v/>
      </c>
      <c r="AN49" s="127" t="str">
        <f t="shared" ref="AN49" si="74">IF($AL49&gt;=2,IF(AND($AF49="",$AG49=""),"",IF(AND($AF49&lt;6,$AG49&gt;5),"II","")),)</f>
        <v/>
      </c>
      <c r="AO49" s="127" t="str">
        <f t="shared" ref="AO49" si="75">IF($AL49&gt;=2,IF(AND($AF49="",$AG49=""),"",IF(AND($AF49&lt;6,$AG49&lt;6),"III","")),)</f>
        <v>III</v>
      </c>
      <c r="AP49" s="127" t="str">
        <f t="shared" ref="AP49" si="76">IF($AL49&gt;=2,IF(AND($AF49="",$AG49=""),"",IF(AND($AF49&gt;5,$AG49&lt;6),"IV","")),)</f>
        <v/>
      </c>
      <c r="AQ49" s="131" t="s">
        <v>81</v>
      </c>
      <c r="AR49" s="31" t="s">
        <v>220</v>
      </c>
    </row>
    <row r="50" spans="1:44" ht="38.25" customHeight="1" x14ac:dyDescent="0.2">
      <c r="A50" s="113"/>
      <c r="B50" s="143"/>
      <c r="C50" s="135"/>
      <c r="D50" s="143"/>
      <c r="E50" s="143"/>
      <c r="F50" s="135"/>
      <c r="G50" s="137"/>
      <c r="H50" s="132"/>
      <c r="I50" s="45">
        <v>16.2</v>
      </c>
      <c r="J50" s="36" t="s">
        <v>200</v>
      </c>
      <c r="K50" s="38" t="s">
        <v>70</v>
      </c>
      <c r="L50" s="39" t="s">
        <v>71</v>
      </c>
      <c r="M50" s="146"/>
      <c r="N50" s="133"/>
      <c r="O50" s="133"/>
      <c r="P50" s="139"/>
      <c r="Q50" s="133"/>
      <c r="R50" s="45">
        <f>IF(Q49="Si",1,0)</f>
        <v>1</v>
      </c>
      <c r="S50" s="45">
        <v>16.2</v>
      </c>
      <c r="T50" s="37" t="s">
        <v>211</v>
      </c>
      <c r="U50" s="135"/>
      <c r="V50" s="40" t="s">
        <v>77</v>
      </c>
      <c r="W50" s="40" t="s">
        <v>77</v>
      </c>
      <c r="X50" s="40" t="s">
        <v>77</v>
      </c>
      <c r="Y50" s="40" t="s">
        <v>77</v>
      </c>
      <c r="Z50" s="40" t="str">
        <f t="shared" si="47"/>
        <v>SUFICIENTE</v>
      </c>
      <c r="AA50" s="45"/>
      <c r="AB50" s="41"/>
      <c r="AC50" s="125"/>
      <c r="AD50" s="41"/>
      <c r="AE50" s="41"/>
      <c r="AF50" s="125"/>
      <c r="AG50" s="125"/>
      <c r="AH50" s="126"/>
      <c r="AI50" s="126"/>
      <c r="AJ50" s="126"/>
      <c r="AK50" s="126"/>
      <c r="AL50" s="126"/>
      <c r="AM50" s="127"/>
      <c r="AN50" s="127"/>
      <c r="AO50" s="127"/>
      <c r="AP50" s="127"/>
      <c r="AQ50" s="131"/>
      <c r="AR50" s="31" t="s">
        <v>221</v>
      </c>
    </row>
    <row r="51" spans="1:44" ht="38.25" customHeight="1" x14ac:dyDescent="0.2">
      <c r="A51" s="113"/>
      <c r="B51" s="143"/>
      <c r="C51" s="135"/>
      <c r="D51" s="143"/>
      <c r="E51" s="143"/>
      <c r="F51" s="135"/>
      <c r="G51" s="137"/>
      <c r="H51" s="132"/>
      <c r="I51" s="45">
        <v>16.3</v>
      </c>
      <c r="J51" s="36" t="s">
        <v>201</v>
      </c>
      <c r="K51" s="38" t="s">
        <v>70</v>
      </c>
      <c r="L51" s="39" t="s">
        <v>71</v>
      </c>
      <c r="M51" s="146"/>
      <c r="N51" s="133"/>
      <c r="O51" s="133"/>
      <c r="P51" s="139"/>
      <c r="Q51" s="133"/>
      <c r="R51" s="45">
        <f>IF(Q49="Si",1,0)</f>
        <v>1</v>
      </c>
      <c r="S51" s="45">
        <v>16.3</v>
      </c>
      <c r="T51" s="37" t="s">
        <v>211</v>
      </c>
      <c r="U51" s="135"/>
      <c r="V51" s="40" t="s">
        <v>77</v>
      </c>
      <c r="W51" s="40" t="s">
        <v>77</v>
      </c>
      <c r="X51" s="40" t="s">
        <v>77</v>
      </c>
      <c r="Y51" s="40" t="s">
        <v>77</v>
      </c>
      <c r="Z51" s="40" t="str">
        <f t="shared" si="47"/>
        <v>SUFICIENTE</v>
      </c>
      <c r="AA51" s="45"/>
      <c r="AB51" s="41"/>
      <c r="AC51" s="125"/>
      <c r="AD51" s="41"/>
      <c r="AE51" s="41"/>
      <c r="AF51" s="125"/>
      <c r="AG51" s="125"/>
      <c r="AH51" s="126"/>
      <c r="AI51" s="126"/>
      <c r="AJ51" s="126"/>
      <c r="AK51" s="126"/>
      <c r="AL51" s="126"/>
      <c r="AM51" s="127"/>
      <c r="AN51" s="127"/>
      <c r="AO51" s="127"/>
      <c r="AP51" s="127"/>
      <c r="AQ51" s="131"/>
      <c r="AR51" s="31" t="s">
        <v>222</v>
      </c>
    </row>
    <row r="52" spans="1:44" ht="38.25" customHeight="1" x14ac:dyDescent="0.2">
      <c r="A52" s="113" t="s">
        <v>182</v>
      </c>
      <c r="B52" s="143" t="s">
        <v>153</v>
      </c>
      <c r="C52" s="135" t="s">
        <v>53</v>
      </c>
      <c r="D52" s="143" t="s">
        <v>197</v>
      </c>
      <c r="E52" s="143" t="s">
        <v>198</v>
      </c>
      <c r="F52" s="135" t="s">
        <v>61</v>
      </c>
      <c r="G52" s="137" t="s">
        <v>63</v>
      </c>
      <c r="H52" s="132"/>
      <c r="I52" s="45">
        <v>17.100000000000001</v>
      </c>
      <c r="J52" s="36" t="s">
        <v>202</v>
      </c>
      <c r="K52" s="38" t="s">
        <v>72</v>
      </c>
      <c r="L52" s="39" t="s">
        <v>71</v>
      </c>
      <c r="M52" s="146" t="s">
        <v>210</v>
      </c>
      <c r="N52" s="133">
        <v>5</v>
      </c>
      <c r="O52" s="133">
        <v>5</v>
      </c>
      <c r="P52" s="139" t="str">
        <f t="shared" ref="P52" si="77">IF(AND(N52&lt;&gt;"",O52&lt;&gt;""),IF(AND(N52&gt;5,O52&gt;5),"I",IF(AND(N52&lt;=5,O52&lt;5),"II",IF(AND(N52&gt;5,O52&lt;=5),"IV",IF(AND(N52&lt;=5,O52&lt;=5),"III",)))),"")</f>
        <v>III</v>
      </c>
      <c r="Q52" s="133" t="s">
        <v>77</v>
      </c>
      <c r="R52" s="45">
        <f>IF(Q52="Si",1,0)</f>
        <v>1</v>
      </c>
      <c r="S52" s="45">
        <v>17.100000000000001</v>
      </c>
      <c r="T52" s="37" t="s">
        <v>214</v>
      </c>
      <c r="U52" s="135" t="s">
        <v>80</v>
      </c>
      <c r="V52" s="40" t="s">
        <v>77</v>
      </c>
      <c r="W52" s="40" t="s">
        <v>77</v>
      </c>
      <c r="X52" s="40" t="s">
        <v>77</v>
      </c>
      <c r="Y52" s="40" t="s">
        <v>77</v>
      </c>
      <c r="Z52" s="40" t="str">
        <f t="shared" ref="Z52:Z69" si="78">IF($T52&lt;&gt;"",IF(AND(V52="SI",W52="SI",X52="SI",Y52="SI"),"SUFICIENTE",IF(OR(V52="NO",W52="NO",X52="NO",Y52="NO"),"DEFICIENTE",IF(OR(V52="",W52="",X52="",Y52=""),"FALTA VALORAR EL CONTROL",""))),"")</f>
        <v>SUFICIENTE</v>
      </c>
      <c r="AA52" s="45"/>
      <c r="AB52" s="41"/>
      <c r="AC52" s="125" t="s">
        <v>77</v>
      </c>
      <c r="AD52" s="41"/>
      <c r="AE52" s="41"/>
      <c r="AF52" s="125">
        <v>2</v>
      </c>
      <c r="AG52" s="125">
        <v>2</v>
      </c>
      <c r="AH52" s="126">
        <v>0</v>
      </c>
      <c r="AI52" s="126">
        <v>0</v>
      </c>
      <c r="AJ52" s="126">
        <v>1</v>
      </c>
      <c r="AK52" s="126">
        <v>1</v>
      </c>
      <c r="AL52" s="126">
        <v>2</v>
      </c>
      <c r="AM52" s="127" t="str">
        <f t="shared" ref="AM52" si="79">IF($AL52&gt;=2,IF(AND($AF52="",$AG52=""),"",IF(AND($AF52&gt;5,$AG52&gt;5),"I","")),)</f>
        <v/>
      </c>
      <c r="AN52" s="127" t="str">
        <f t="shared" ref="AN52" si="80">IF($AL52&gt;=2,IF(AND($AF52="",$AG52=""),"",IF(AND($AF52&lt;6,$AG52&gt;5),"II","")),)</f>
        <v/>
      </c>
      <c r="AO52" s="127" t="str">
        <f t="shared" ref="AO52" si="81">IF($AL52&gt;=2,IF(AND($AF52="",$AG52=""),"",IF(AND($AF52&lt;6,$AG52&lt;6),"III","")),)</f>
        <v>III</v>
      </c>
      <c r="AP52" s="127" t="str">
        <f t="shared" ref="AP52" si="82">IF($AL52&gt;=2,IF(AND($AF52="",$AG52=""),"",IF(AND($AF52&gt;5,$AG52&lt;6),"IV","")),)</f>
        <v/>
      </c>
      <c r="AQ52" s="131" t="s">
        <v>81</v>
      </c>
      <c r="AR52" s="31" t="s">
        <v>223</v>
      </c>
    </row>
    <row r="53" spans="1:44" ht="38.25" customHeight="1" x14ac:dyDescent="0.2">
      <c r="A53" s="113"/>
      <c r="B53" s="143"/>
      <c r="C53" s="135"/>
      <c r="D53" s="143"/>
      <c r="E53" s="143"/>
      <c r="F53" s="135"/>
      <c r="G53" s="137"/>
      <c r="H53" s="132"/>
      <c r="I53" s="45">
        <v>17.2</v>
      </c>
      <c r="J53" s="36" t="s">
        <v>203</v>
      </c>
      <c r="K53" s="38" t="s">
        <v>72</v>
      </c>
      <c r="L53" s="39" t="s">
        <v>71</v>
      </c>
      <c r="M53" s="146"/>
      <c r="N53" s="133"/>
      <c r="O53" s="133"/>
      <c r="P53" s="139"/>
      <c r="Q53" s="133"/>
      <c r="R53" s="45">
        <f>IF(Q52="Si",1,0)</f>
        <v>1</v>
      </c>
      <c r="S53" s="45">
        <v>17.2</v>
      </c>
      <c r="T53" s="37" t="s">
        <v>215</v>
      </c>
      <c r="U53" s="135"/>
      <c r="V53" s="40" t="s">
        <v>77</v>
      </c>
      <c r="W53" s="40" t="s">
        <v>77</v>
      </c>
      <c r="X53" s="40" t="s">
        <v>77</v>
      </c>
      <c r="Y53" s="40" t="s">
        <v>77</v>
      </c>
      <c r="Z53" s="40" t="str">
        <f t="shared" si="78"/>
        <v>SUFICIENTE</v>
      </c>
      <c r="AA53" s="45"/>
      <c r="AB53" s="41"/>
      <c r="AC53" s="125"/>
      <c r="AD53" s="41"/>
      <c r="AE53" s="41"/>
      <c r="AF53" s="125"/>
      <c r="AG53" s="125"/>
      <c r="AH53" s="126"/>
      <c r="AI53" s="126"/>
      <c r="AJ53" s="126"/>
      <c r="AK53" s="126"/>
      <c r="AL53" s="126"/>
      <c r="AM53" s="127"/>
      <c r="AN53" s="127"/>
      <c r="AO53" s="127"/>
      <c r="AP53" s="127"/>
      <c r="AQ53" s="131"/>
      <c r="AR53" s="31" t="s">
        <v>224</v>
      </c>
    </row>
    <row r="54" spans="1:44" ht="38.25" customHeight="1" x14ac:dyDescent="0.2">
      <c r="A54" s="113"/>
      <c r="B54" s="143"/>
      <c r="C54" s="135"/>
      <c r="D54" s="143"/>
      <c r="E54" s="143"/>
      <c r="F54" s="135"/>
      <c r="G54" s="137"/>
      <c r="H54" s="132"/>
      <c r="I54" s="45">
        <v>17.3</v>
      </c>
      <c r="J54" s="36" t="s">
        <v>204</v>
      </c>
      <c r="K54" s="38" t="s">
        <v>72</v>
      </c>
      <c r="L54" s="39" t="s">
        <v>71</v>
      </c>
      <c r="M54" s="146"/>
      <c r="N54" s="133"/>
      <c r="O54" s="133"/>
      <c r="P54" s="139"/>
      <c r="Q54" s="133"/>
      <c r="R54" s="45">
        <f>IF(Q52="Si",1,0)</f>
        <v>1</v>
      </c>
      <c r="S54" s="45">
        <v>17.3</v>
      </c>
      <c r="T54" s="37" t="s">
        <v>216</v>
      </c>
      <c r="U54" s="135"/>
      <c r="V54" s="40" t="s">
        <v>77</v>
      </c>
      <c r="W54" s="40" t="s">
        <v>77</v>
      </c>
      <c r="X54" s="40" t="s">
        <v>77</v>
      </c>
      <c r="Y54" s="40" t="s">
        <v>77</v>
      </c>
      <c r="Z54" s="40" t="str">
        <f t="shared" si="78"/>
        <v>SUFICIENTE</v>
      </c>
      <c r="AA54" s="45"/>
      <c r="AB54" s="41"/>
      <c r="AC54" s="125"/>
      <c r="AD54" s="41"/>
      <c r="AE54" s="41"/>
      <c r="AF54" s="125"/>
      <c r="AG54" s="125"/>
      <c r="AH54" s="126"/>
      <c r="AI54" s="126"/>
      <c r="AJ54" s="126"/>
      <c r="AK54" s="126"/>
      <c r="AL54" s="126"/>
      <c r="AM54" s="127"/>
      <c r="AN54" s="127"/>
      <c r="AO54" s="127"/>
      <c r="AP54" s="127"/>
      <c r="AQ54" s="131"/>
      <c r="AR54" s="31" t="s">
        <v>225</v>
      </c>
    </row>
    <row r="55" spans="1:44" ht="38.25" customHeight="1" x14ac:dyDescent="0.2">
      <c r="A55" s="113" t="s">
        <v>183</v>
      </c>
      <c r="B55" s="143" t="s">
        <v>119</v>
      </c>
      <c r="C55" s="135" t="s">
        <v>53</v>
      </c>
      <c r="D55" s="143" t="s">
        <v>226</v>
      </c>
      <c r="E55" s="131" t="s">
        <v>227</v>
      </c>
      <c r="F55" s="135" t="s">
        <v>61</v>
      </c>
      <c r="G55" s="137" t="s">
        <v>63</v>
      </c>
      <c r="H55" s="132"/>
      <c r="I55" s="45">
        <v>18.100000000000001</v>
      </c>
      <c r="J55" s="36" t="s">
        <v>233</v>
      </c>
      <c r="K55" s="38" t="s">
        <v>72</v>
      </c>
      <c r="L55" s="39" t="s">
        <v>71</v>
      </c>
      <c r="M55" s="146" t="s">
        <v>234</v>
      </c>
      <c r="N55" s="133">
        <v>6</v>
      </c>
      <c r="O55" s="133">
        <v>5</v>
      </c>
      <c r="P55" s="139" t="str">
        <f t="shared" ref="P55" si="83">IF(AND(N55&lt;&gt;"",O55&lt;&gt;""),IF(AND(N55&gt;5,O55&gt;5),"I",IF(AND(N55&lt;=5,O55&lt;5),"II",IF(AND(N55&gt;5,O55&lt;=5),"IV",IF(AND(N55&lt;=5,O55&lt;=5),"III",)))),"")</f>
        <v>IV</v>
      </c>
      <c r="Q55" s="133" t="s">
        <v>77</v>
      </c>
      <c r="R55" s="45">
        <f>IF(Q55="Si",1,0)</f>
        <v>1</v>
      </c>
      <c r="S55" s="45">
        <v>18.100000000000001</v>
      </c>
      <c r="T55" s="37" t="s">
        <v>245</v>
      </c>
      <c r="U55" s="135" t="s">
        <v>80</v>
      </c>
      <c r="V55" s="40" t="s">
        <v>77</v>
      </c>
      <c r="W55" s="40" t="s">
        <v>77</v>
      </c>
      <c r="X55" s="40" t="s">
        <v>77</v>
      </c>
      <c r="Y55" s="40" t="s">
        <v>76</v>
      </c>
      <c r="Z55" s="40" t="str">
        <f t="shared" si="78"/>
        <v>DEFICIENTE</v>
      </c>
      <c r="AA55" s="45"/>
      <c r="AB55" s="41"/>
      <c r="AC55" s="125" t="s">
        <v>76</v>
      </c>
      <c r="AD55" s="41"/>
      <c r="AE55" s="41"/>
      <c r="AF55" s="125">
        <v>7</v>
      </c>
      <c r="AG55" s="125">
        <v>6</v>
      </c>
      <c r="AH55" s="126">
        <v>0</v>
      </c>
      <c r="AI55" s="126">
        <v>0</v>
      </c>
      <c r="AJ55" s="126">
        <v>1</v>
      </c>
      <c r="AK55" s="126">
        <v>1</v>
      </c>
      <c r="AL55" s="126">
        <v>2</v>
      </c>
      <c r="AM55" s="127" t="str">
        <f t="shared" ref="AM55" si="84">IF($AL55&gt;=2,IF(AND($AF55="",$AG55=""),"",IF(AND($AF55&gt;5,$AG55&gt;5),"I","")),)</f>
        <v>I</v>
      </c>
      <c r="AN55" s="127" t="str">
        <f t="shared" ref="AN55" si="85">IF($AL55&gt;=2,IF(AND($AF55="",$AG55=""),"",IF(AND($AF55&lt;6,$AG55&gt;5),"II","")),)</f>
        <v/>
      </c>
      <c r="AO55" s="127" t="str">
        <f t="shared" ref="AO55" si="86">IF($AL55&gt;=2,IF(AND($AF55="",$AG55=""),"",IF(AND($AF55&lt;6,$AG55&lt;6),"III","")),)</f>
        <v/>
      </c>
      <c r="AP55" s="127" t="str">
        <f t="shared" ref="AP55" si="87">IF($AL55&gt;=2,IF(AND($AF55="",$AG55=""),"",IF(AND($AF55&gt;5,$AG55&lt;6),"IV","")),)</f>
        <v/>
      </c>
      <c r="AQ55" s="131" t="s">
        <v>82</v>
      </c>
      <c r="AR55" s="31" t="s">
        <v>251</v>
      </c>
    </row>
    <row r="56" spans="1:44" ht="38.25" customHeight="1" x14ac:dyDescent="0.2">
      <c r="A56" s="113"/>
      <c r="B56" s="143"/>
      <c r="C56" s="135"/>
      <c r="D56" s="143"/>
      <c r="E56" s="131"/>
      <c r="F56" s="135"/>
      <c r="G56" s="137"/>
      <c r="H56" s="132"/>
      <c r="I56" s="45">
        <v>18.2</v>
      </c>
      <c r="J56" s="36" t="s">
        <v>235</v>
      </c>
      <c r="K56" s="38" t="s">
        <v>70</v>
      </c>
      <c r="L56" s="39" t="s">
        <v>71</v>
      </c>
      <c r="M56" s="146"/>
      <c r="N56" s="133"/>
      <c r="O56" s="133"/>
      <c r="P56" s="139"/>
      <c r="Q56" s="133"/>
      <c r="R56" s="45">
        <f>IF(Q55="Si",1,0)</f>
        <v>1</v>
      </c>
      <c r="S56" s="45">
        <v>18.2</v>
      </c>
      <c r="T56" s="37" t="s">
        <v>246</v>
      </c>
      <c r="U56" s="135"/>
      <c r="V56" s="40" t="s">
        <v>77</v>
      </c>
      <c r="W56" s="40" t="s">
        <v>77</v>
      </c>
      <c r="X56" s="40" t="s">
        <v>77</v>
      </c>
      <c r="Y56" s="40" t="s">
        <v>76</v>
      </c>
      <c r="Z56" s="40" t="str">
        <f t="shared" si="78"/>
        <v>DEFICIENTE</v>
      </c>
      <c r="AA56" s="45"/>
      <c r="AB56" s="41"/>
      <c r="AC56" s="125"/>
      <c r="AD56" s="41"/>
      <c r="AE56" s="41"/>
      <c r="AF56" s="125"/>
      <c r="AG56" s="125"/>
      <c r="AH56" s="126"/>
      <c r="AI56" s="126"/>
      <c r="AJ56" s="126"/>
      <c r="AK56" s="126"/>
      <c r="AL56" s="126"/>
      <c r="AM56" s="127"/>
      <c r="AN56" s="127"/>
      <c r="AO56" s="127"/>
      <c r="AP56" s="127"/>
      <c r="AQ56" s="131"/>
      <c r="AR56" s="31" t="s">
        <v>252</v>
      </c>
    </row>
    <row r="57" spans="1:44" ht="38.25" customHeight="1" x14ac:dyDescent="0.2">
      <c r="A57" s="113"/>
      <c r="B57" s="143"/>
      <c r="C57" s="135"/>
      <c r="D57" s="143"/>
      <c r="E57" s="131"/>
      <c r="F57" s="135"/>
      <c r="G57" s="137"/>
      <c r="H57" s="132"/>
      <c r="I57" s="45">
        <v>18.3</v>
      </c>
      <c r="J57" s="36"/>
      <c r="K57" s="38"/>
      <c r="L57" s="39"/>
      <c r="M57" s="146"/>
      <c r="N57" s="133"/>
      <c r="O57" s="133"/>
      <c r="P57" s="139"/>
      <c r="Q57" s="133"/>
      <c r="R57" s="45">
        <f>IF(Q55="Si",1,0)</f>
        <v>1</v>
      </c>
      <c r="S57" s="45">
        <v>18.3</v>
      </c>
      <c r="T57" s="37" t="s">
        <v>247</v>
      </c>
      <c r="U57" s="135"/>
      <c r="V57" s="40" t="s">
        <v>76</v>
      </c>
      <c r="W57" s="40" t="s">
        <v>76</v>
      </c>
      <c r="X57" s="40" t="s">
        <v>77</v>
      </c>
      <c r="Y57" s="40" t="s">
        <v>77</v>
      </c>
      <c r="Z57" s="40" t="str">
        <f t="shared" si="78"/>
        <v>DEFICIENTE</v>
      </c>
      <c r="AA57" s="45"/>
      <c r="AB57" s="41"/>
      <c r="AC57" s="125"/>
      <c r="AD57" s="41"/>
      <c r="AE57" s="41"/>
      <c r="AF57" s="125"/>
      <c r="AG57" s="125"/>
      <c r="AH57" s="126"/>
      <c r="AI57" s="126"/>
      <c r="AJ57" s="126"/>
      <c r="AK57" s="126"/>
      <c r="AL57" s="126"/>
      <c r="AM57" s="127"/>
      <c r="AN57" s="127"/>
      <c r="AO57" s="127"/>
      <c r="AP57" s="127"/>
      <c r="AQ57" s="131"/>
      <c r="AR57" s="31" t="s">
        <v>253</v>
      </c>
    </row>
    <row r="58" spans="1:44" ht="38.25" customHeight="1" x14ac:dyDescent="0.2">
      <c r="A58" s="113" t="s">
        <v>184</v>
      </c>
      <c r="B58" s="143" t="s">
        <v>119</v>
      </c>
      <c r="C58" s="135" t="s">
        <v>53</v>
      </c>
      <c r="D58" s="143" t="s">
        <v>228</v>
      </c>
      <c r="E58" s="131" t="s">
        <v>229</v>
      </c>
      <c r="F58" s="135" t="s">
        <v>61</v>
      </c>
      <c r="G58" s="137" t="s">
        <v>230</v>
      </c>
      <c r="H58" s="132"/>
      <c r="I58" s="45">
        <v>19.100000000000001</v>
      </c>
      <c r="J58" s="36" t="s">
        <v>236</v>
      </c>
      <c r="K58" s="38" t="s">
        <v>72</v>
      </c>
      <c r="L58" s="39" t="s">
        <v>71</v>
      </c>
      <c r="M58" s="146" t="s">
        <v>237</v>
      </c>
      <c r="N58" s="133">
        <v>4</v>
      </c>
      <c r="O58" s="133">
        <v>1</v>
      </c>
      <c r="P58" s="139" t="str">
        <f t="shared" ref="P58" si="88">IF(AND(N58&lt;&gt;"",O58&lt;&gt;""),IF(AND(N58&gt;5,O58&gt;5),"I",IF(AND(N58&lt;=5,O58&lt;5),"II",IF(AND(N58&gt;5,O58&lt;=5),"IV",IF(AND(N58&lt;=5,O58&lt;=5),"III",)))),"")</f>
        <v>II</v>
      </c>
      <c r="Q58" s="133" t="s">
        <v>77</v>
      </c>
      <c r="R58" s="45">
        <f>IF(Q58="Si",1,0)</f>
        <v>1</v>
      </c>
      <c r="S58" s="45">
        <v>19.100000000000001</v>
      </c>
      <c r="T58" s="37" t="s">
        <v>245</v>
      </c>
      <c r="U58" s="135" t="s">
        <v>80</v>
      </c>
      <c r="V58" s="40" t="s">
        <v>77</v>
      </c>
      <c r="W58" s="40" t="s">
        <v>77</v>
      </c>
      <c r="X58" s="40" t="s">
        <v>77</v>
      </c>
      <c r="Y58" s="40" t="s">
        <v>77</v>
      </c>
      <c r="Z58" s="40" t="str">
        <f t="shared" si="78"/>
        <v>SUFICIENTE</v>
      </c>
      <c r="AA58" s="45"/>
      <c r="AB58" s="41"/>
      <c r="AC58" s="125" t="s">
        <v>76</v>
      </c>
      <c r="AD58" s="41"/>
      <c r="AE58" s="41"/>
      <c r="AF58" s="125">
        <v>4</v>
      </c>
      <c r="AG58" s="125">
        <v>1</v>
      </c>
      <c r="AH58" s="126">
        <v>0</v>
      </c>
      <c r="AI58" s="126">
        <v>0</v>
      </c>
      <c r="AJ58" s="126">
        <v>1</v>
      </c>
      <c r="AK58" s="126">
        <v>1</v>
      </c>
      <c r="AL58" s="126">
        <v>2</v>
      </c>
      <c r="AM58" s="127" t="str">
        <f t="shared" ref="AM58" si="89">IF($AL58&gt;=2,IF(AND($AF58="",$AG58=""),"",IF(AND($AF58&gt;5,$AG58&gt;5),"I","")),)</f>
        <v/>
      </c>
      <c r="AN58" s="127" t="str">
        <f t="shared" ref="AN58" si="90">IF($AL58&gt;=2,IF(AND($AF58="",$AG58=""),"",IF(AND($AF58&lt;6,$AG58&gt;5),"II","")),)</f>
        <v/>
      </c>
      <c r="AO58" s="127" t="str">
        <f t="shared" ref="AO58" si="91">IF($AL58&gt;=2,IF(AND($AF58="",$AG58=""),"",IF(AND($AF58&lt;6,$AG58&lt;6),"III","")),)</f>
        <v>III</v>
      </c>
      <c r="AP58" s="127" t="str">
        <f t="shared" ref="AP58" si="92">IF($AL58&gt;=2,IF(AND($AF58="",$AG58=""),"",IF(AND($AF58&gt;5,$AG58&lt;6),"IV","")),)</f>
        <v/>
      </c>
      <c r="AQ58" s="131" t="s">
        <v>81</v>
      </c>
      <c r="AR58" s="31" t="s">
        <v>254</v>
      </c>
    </row>
    <row r="59" spans="1:44" ht="38.25" customHeight="1" x14ac:dyDescent="0.2">
      <c r="A59" s="113"/>
      <c r="B59" s="143"/>
      <c r="C59" s="135"/>
      <c r="D59" s="143"/>
      <c r="E59" s="131"/>
      <c r="F59" s="135"/>
      <c r="G59" s="137"/>
      <c r="H59" s="132"/>
      <c r="I59" s="45">
        <v>19.2</v>
      </c>
      <c r="J59" s="36" t="s">
        <v>238</v>
      </c>
      <c r="K59" s="38" t="s">
        <v>239</v>
      </c>
      <c r="L59" s="39" t="s">
        <v>71</v>
      </c>
      <c r="M59" s="146"/>
      <c r="N59" s="133"/>
      <c r="O59" s="133"/>
      <c r="P59" s="139"/>
      <c r="Q59" s="133"/>
      <c r="R59" s="45">
        <f>IF(Q58="Si",1,0)</f>
        <v>1</v>
      </c>
      <c r="S59" s="45">
        <v>19.2</v>
      </c>
      <c r="T59" s="37" t="s">
        <v>248</v>
      </c>
      <c r="U59" s="135"/>
      <c r="V59" s="40" t="s">
        <v>77</v>
      </c>
      <c r="W59" s="40" t="s">
        <v>77</v>
      </c>
      <c r="X59" s="40" t="s">
        <v>77</v>
      </c>
      <c r="Y59" s="40" t="s">
        <v>77</v>
      </c>
      <c r="Z59" s="40" t="str">
        <f t="shared" si="78"/>
        <v>SUFICIENTE</v>
      </c>
      <c r="AA59" s="45"/>
      <c r="AB59" s="41"/>
      <c r="AC59" s="125"/>
      <c r="AD59" s="41"/>
      <c r="AE59" s="41"/>
      <c r="AF59" s="125"/>
      <c r="AG59" s="125"/>
      <c r="AH59" s="126"/>
      <c r="AI59" s="126"/>
      <c r="AJ59" s="126"/>
      <c r="AK59" s="126"/>
      <c r="AL59" s="126"/>
      <c r="AM59" s="127"/>
      <c r="AN59" s="127"/>
      <c r="AO59" s="127"/>
      <c r="AP59" s="127"/>
      <c r="AQ59" s="131"/>
      <c r="AR59" s="185" t="s">
        <v>255</v>
      </c>
    </row>
    <row r="60" spans="1:44" ht="38.25" customHeight="1" x14ac:dyDescent="0.2">
      <c r="A60" s="113"/>
      <c r="B60" s="143"/>
      <c r="C60" s="135"/>
      <c r="D60" s="143"/>
      <c r="E60" s="131"/>
      <c r="F60" s="135"/>
      <c r="G60" s="137"/>
      <c r="H60" s="132"/>
      <c r="I60" s="45">
        <v>19.3</v>
      </c>
      <c r="J60" s="36"/>
      <c r="K60" s="38"/>
      <c r="L60" s="39"/>
      <c r="M60" s="146"/>
      <c r="N60" s="133"/>
      <c r="O60" s="133"/>
      <c r="P60" s="139"/>
      <c r="Q60" s="133"/>
      <c r="R60" s="45">
        <f>IF(Q58="Si",1,0)</f>
        <v>1</v>
      </c>
      <c r="S60" s="45">
        <v>19.3</v>
      </c>
      <c r="T60" s="37" t="s">
        <v>246</v>
      </c>
      <c r="U60" s="135"/>
      <c r="V60" s="40" t="s">
        <v>76</v>
      </c>
      <c r="W60" s="40" t="s">
        <v>76</v>
      </c>
      <c r="X60" s="40" t="s">
        <v>77</v>
      </c>
      <c r="Y60" s="40" t="s">
        <v>77</v>
      </c>
      <c r="Z60" s="40" t="str">
        <f t="shared" si="78"/>
        <v>DEFICIENTE</v>
      </c>
      <c r="AA60" s="45"/>
      <c r="AB60" s="41"/>
      <c r="AC60" s="125"/>
      <c r="AD60" s="41"/>
      <c r="AE60" s="41"/>
      <c r="AF60" s="125"/>
      <c r="AG60" s="125"/>
      <c r="AH60" s="126"/>
      <c r="AI60" s="126"/>
      <c r="AJ60" s="126"/>
      <c r="AK60" s="126"/>
      <c r="AL60" s="126"/>
      <c r="AM60" s="127"/>
      <c r="AN60" s="127"/>
      <c r="AO60" s="127"/>
      <c r="AP60" s="127"/>
      <c r="AQ60" s="131"/>
      <c r="AR60" s="185"/>
    </row>
    <row r="61" spans="1:44" ht="80.25" customHeight="1" x14ac:dyDescent="0.2">
      <c r="A61" s="113" t="s">
        <v>185</v>
      </c>
      <c r="B61" s="143" t="s">
        <v>119</v>
      </c>
      <c r="C61" s="135" t="s">
        <v>100</v>
      </c>
      <c r="D61" s="143" t="s">
        <v>319</v>
      </c>
      <c r="E61" s="186" t="s">
        <v>320</v>
      </c>
      <c r="F61" s="135" t="s">
        <v>61</v>
      </c>
      <c r="G61" s="137" t="s">
        <v>101</v>
      </c>
      <c r="H61" s="132"/>
      <c r="I61" s="45">
        <v>20.100000000000001</v>
      </c>
      <c r="J61" s="36" t="s">
        <v>240</v>
      </c>
      <c r="K61" s="38" t="s">
        <v>70</v>
      </c>
      <c r="L61" s="39" t="s">
        <v>115</v>
      </c>
      <c r="M61" s="146" t="s">
        <v>241</v>
      </c>
      <c r="N61" s="133">
        <v>6</v>
      </c>
      <c r="O61" s="133">
        <v>2</v>
      </c>
      <c r="P61" s="139" t="str">
        <f t="shared" ref="P61" si="93">IF(AND(N61&lt;&gt;"",O61&lt;&gt;""),IF(AND(N61&gt;5,O61&gt;5),"I",IF(AND(N61&lt;=5,O61&lt;5),"II",IF(AND(N61&gt;5,O61&lt;=5),"IV",IF(AND(N61&lt;=5,O61&lt;=5),"III",)))),"")</f>
        <v>IV</v>
      </c>
      <c r="Q61" s="133" t="s">
        <v>77</v>
      </c>
      <c r="R61" s="45">
        <f>IF(Q61="Si",1,0)</f>
        <v>1</v>
      </c>
      <c r="S61" s="45">
        <v>20.100000000000001</v>
      </c>
      <c r="T61" s="37" t="s">
        <v>245</v>
      </c>
      <c r="U61" s="135" t="s">
        <v>80</v>
      </c>
      <c r="V61" s="40" t="s">
        <v>77</v>
      </c>
      <c r="W61" s="40" t="s">
        <v>77</v>
      </c>
      <c r="X61" s="40" t="s">
        <v>77</v>
      </c>
      <c r="Y61" s="40" t="s">
        <v>77</v>
      </c>
      <c r="Z61" s="40" t="str">
        <f t="shared" si="78"/>
        <v>SUFICIENTE</v>
      </c>
      <c r="AA61" s="45"/>
      <c r="AB61" s="41"/>
      <c r="AC61" s="125" t="s">
        <v>76</v>
      </c>
      <c r="AD61" s="41"/>
      <c r="AE61" s="41"/>
      <c r="AF61" s="125">
        <v>6</v>
      </c>
      <c r="AG61" s="125">
        <v>2</v>
      </c>
      <c r="AH61" s="126">
        <v>0</v>
      </c>
      <c r="AI61" s="126">
        <v>0</v>
      </c>
      <c r="AJ61" s="126">
        <v>1</v>
      </c>
      <c r="AK61" s="126">
        <v>1</v>
      </c>
      <c r="AL61" s="126">
        <v>2</v>
      </c>
      <c r="AM61" s="127" t="str">
        <f t="shared" ref="AM61" si="94">IF($AL61&gt;=2,IF(AND($AF61="",$AG61=""),"",IF(AND($AF61&gt;5,$AG61&gt;5),"I","")),)</f>
        <v/>
      </c>
      <c r="AN61" s="127" t="str">
        <f t="shared" ref="AN61" si="95">IF($AL61&gt;=2,IF(AND($AF61="",$AG61=""),"",IF(AND($AF61&lt;6,$AG61&gt;5),"II","")),)</f>
        <v/>
      </c>
      <c r="AO61" s="127" t="str">
        <f t="shared" ref="AO61" si="96">IF($AL61&gt;=2,IF(AND($AF61="",$AG61=""),"",IF(AND($AF61&lt;6,$AG61&lt;6),"III","")),)</f>
        <v/>
      </c>
      <c r="AP61" s="127" t="str">
        <f t="shared" ref="AP61" si="97">IF($AL61&gt;=2,IF(AND($AF61="",$AG61=""),"",IF(AND($AF61&gt;5,$AG61&lt;6),"IV","")),)</f>
        <v>IV</v>
      </c>
      <c r="AQ61" s="131" t="s">
        <v>82</v>
      </c>
      <c r="AR61" s="31" t="s">
        <v>324</v>
      </c>
    </row>
    <row r="62" spans="1:44" ht="69" customHeight="1" x14ac:dyDescent="0.2">
      <c r="A62" s="113"/>
      <c r="B62" s="143"/>
      <c r="C62" s="135"/>
      <c r="D62" s="143"/>
      <c r="E62" s="187"/>
      <c r="F62" s="135"/>
      <c r="G62" s="137"/>
      <c r="H62" s="132"/>
      <c r="I62" s="45">
        <v>20.2</v>
      </c>
      <c r="J62" s="36" t="s">
        <v>321</v>
      </c>
      <c r="K62" s="38" t="s">
        <v>70</v>
      </c>
      <c r="L62" s="39" t="s">
        <v>115</v>
      </c>
      <c r="M62" s="146"/>
      <c r="N62" s="133"/>
      <c r="O62" s="133"/>
      <c r="P62" s="139"/>
      <c r="Q62" s="133"/>
      <c r="R62" s="45">
        <f>IF(Q61="Si",1,0)</f>
        <v>1</v>
      </c>
      <c r="S62" s="45">
        <v>20.2</v>
      </c>
      <c r="T62" s="37" t="s">
        <v>249</v>
      </c>
      <c r="U62" s="135"/>
      <c r="V62" s="40" t="s">
        <v>77</v>
      </c>
      <c r="W62" s="40" t="s">
        <v>77</v>
      </c>
      <c r="X62" s="40" t="s">
        <v>77</v>
      </c>
      <c r="Y62" s="40" t="s">
        <v>76</v>
      </c>
      <c r="Z62" s="40" t="str">
        <f t="shared" si="78"/>
        <v>DEFICIENTE</v>
      </c>
      <c r="AA62" s="45"/>
      <c r="AB62" s="41"/>
      <c r="AC62" s="125"/>
      <c r="AD62" s="41"/>
      <c r="AE62" s="41"/>
      <c r="AF62" s="125"/>
      <c r="AG62" s="125"/>
      <c r="AH62" s="126"/>
      <c r="AI62" s="126"/>
      <c r="AJ62" s="126"/>
      <c r="AK62" s="126"/>
      <c r="AL62" s="126"/>
      <c r="AM62" s="127"/>
      <c r="AN62" s="127"/>
      <c r="AO62" s="127"/>
      <c r="AP62" s="127"/>
      <c r="AQ62" s="131"/>
      <c r="AR62" s="31" t="s">
        <v>325</v>
      </c>
    </row>
    <row r="63" spans="1:44" ht="73.5" customHeight="1" x14ac:dyDescent="0.2">
      <c r="A63" s="113"/>
      <c r="B63" s="143"/>
      <c r="C63" s="135"/>
      <c r="D63" s="143"/>
      <c r="E63" s="188"/>
      <c r="F63" s="135"/>
      <c r="G63" s="137"/>
      <c r="H63" s="132"/>
      <c r="I63" s="45">
        <v>20.3</v>
      </c>
      <c r="J63" s="36" t="s">
        <v>322</v>
      </c>
      <c r="K63" s="38" t="s">
        <v>70</v>
      </c>
      <c r="L63" s="39" t="s">
        <v>71</v>
      </c>
      <c r="M63" s="146"/>
      <c r="N63" s="133"/>
      <c r="O63" s="133"/>
      <c r="P63" s="139"/>
      <c r="Q63" s="133"/>
      <c r="R63" s="45">
        <f>IF(Q61="Si",1,0)</f>
        <v>1</v>
      </c>
      <c r="S63" s="45">
        <v>20.3</v>
      </c>
      <c r="T63" s="37" t="s">
        <v>250</v>
      </c>
      <c r="U63" s="135"/>
      <c r="V63" s="40" t="s">
        <v>77</v>
      </c>
      <c r="W63" s="40" t="s">
        <v>77</v>
      </c>
      <c r="X63" s="40" t="s">
        <v>77</v>
      </c>
      <c r="Y63" s="40" t="s">
        <v>77</v>
      </c>
      <c r="Z63" s="40" t="str">
        <f t="shared" si="78"/>
        <v>SUFICIENTE</v>
      </c>
      <c r="AA63" s="45"/>
      <c r="AB63" s="41"/>
      <c r="AC63" s="125"/>
      <c r="AD63" s="41"/>
      <c r="AE63" s="41"/>
      <c r="AF63" s="125"/>
      <c r="AG63" s="125"/>
      <c r="AH63" s="126"/>
      <c r="AI63" s="126"/>
      <c r="AJ63" s="126"/>
      <c r="AK63" s="126"/>
      <c r="AL63" s="126"/>
      <c r="AM63" s="127"/>
      <c r="AN63" s="127"/>
      <c r="AO63" s="127"/>
      <c r="AP63" s="127"/>
      <c r="AQ63" s="131"/>
      <c r="AR63" s="31" t="s">
        <v>323</v>
      </c>
    </row>
    <row r="64" spans="1:44" ht="55.5" customHeight="1" x14ac:dyDescent="0.2">
      <c r="A64" s="113" t="s">
        <v>186</v>
      </c>
      <c r="B64" s="143" t="s">
        <v>119</v>
      </c>
      <c r="C64" s="135" t="s">
        <v>53</v>
      </c>
      <c r="D64" s="143" t="s">
        <v>231</v>
      </c>
      <c r="E64" s="137" t="s">
        <v>232</v>
      </c>
      <c r="F64" s="135" t="s">
        <v>61</v>
      </c>
      <c r="G64" s="137" t="s">
        <v>63</v>
      </c>
      <c r="H64" s="132"/>
      <c r="I64" s="45">
        <v>21.1</v>
      </c>
      <c r="J64" s="36" t="s">
        <v>242</v>
      </c>
      <c r="K64" s="38" t="s">
        <v>239</v>
      </c>
      <c r="L64" s="39" t="s">
        <v>71</v>
      </c>
      <c r="M64" s="146" t="s">
        <v>243</v>
      </c>
      <c r="N64" s="133">
        <v>4</v>
      </c>
      <c r="O64" s="133">
        <v>5</v>
      </c>
      <c r="P64" s="139" t="str">
        <f t="shared" ref="P64" si="98">IF(AND(N64&lt;&gt;"",O64&lt;&gt;""),IF(AND(N64&gt;5,O64&gt;5),"I",IF(AND(N64&lt;=5,O64&lt;5),"II",IF(AND(N64&gt;5,O64&lt;=5),"IV",IF(AND(N64&lt;=5,O64&lt;=5),"III",)))),"")</f>
        <v>III</v>
      </c>
      <c r="Q64" s="133" t="s">
        <v>76</v>
      </c>
      <c r="R64" s="45">
        <f>IF(Q64="Si",1,0)</f>
        <v>0</v>
      </c>
      <c r="S64" s="45">
        <v>21.1</v>
      </c>
      <c r="T64" s="37" t="s">
        <v>246</v>
      </c>
      <c r="U64" s="135" t="s">
        <v>80</v>
      </c>
      <c r="V64" s="40" t="s">
        <v>76</v>
      </c>
      <c r="W64" s="40" t="s">
        <v>76</v>
      </c>
      <c r="X64" s="40" t="s">
        <v>77</v>
      </c>
      <c r="Y64" s="40" t="s">
        <v>76</v>
      </c>
      <c r="Z64" s="40" t="str">
        <f t="shared" si="78"/>
        <v>DEFICIENTE</v>
      </c>
      <c r="AA64" s="45"/>
      <c r="AB64" s="41"/>
      <c r="AC64" s="125" t="s">
        <v>76</v>
      </c>
      <c r="AD64" s="41"/>
      <c r="AE64" s="41"/>
      <c r="AF64" s="125">
        <v>4</v>
      </c>
      <c r="AG64" s="125">
        <v>7</v>
      </c>
      <c r="AH64" s="126">
        <v>0</v>
      </c>
      <c r="AI64" s="126">
        <v>0</v>
      </c>
      <c r="AJ64" s="126">
        <v>1</v>
      </c>
      <c r="AK64" s="126">
        <v>1</v>
      </c>
      <c r="AL64" s="126">
        <v>2</v>
      </c>
      <c r="AM64" s="127" t="str">
        <f t="shared" ref="AM64" si="99">IF($AL64&gt;=2,IF(AND($AF64="",$AG64=""),"",IF(AND($AF64&gt;5,$AG64&gt;5),"I","")),)</f>
        <v/>
      </c>
      <c r="AN64" s="127" t="str">
        <f t="shared" ref="AN64" si="100">IF($AL64&gt;=2,IF(AND($AF64="",$AG64=""),"",IF(AND($AF64&lt;6,$AG64&gt;5),"II","")),)</f>
        <v>II</v>
      </c>
      <c r="AO64" s="127" t="str">
        <f t="shared" ref="AO64" si="101">IF($AL64&gt;=2,IF(AND($AF64="",$AG64=""),"",IF(AND($AF64&lt;6,$AG64&lt;6),"III","")),)</f>
        <v/>
      </c>
      <c r="AP64" s="127" t="str">
        <f t="shared" ref="AP64" si="102">IF($AL64&gt;=2,IF(AND($AF64="",$AG64=""),"",IF(AND($AF64&gt;5,$AG64&lt;6),"IV","")),)</f>
        <v/>
      </c>
      <c r="AQ64" s="131" t="s">
        <v>82</v>
      </c>
      <c r="AR64" s="31" t="s">
        <v>256</v>
      </c>
    </row>
    <row r="65" spans="1:44" ht="55.5" customHeight="1" x14ac:dyDescent="0.2">
      <c r="A65" s="113"/>
      <c r="B65" s="143"/>
      <c r="C65" s="135"/>
      <c r="D65" s="143"/>
      <c r="E65" s="137"/>
      <c r="F65" s="135"/>
      <c r="G65" s="137"/>
      <c r="H65" s="132"/>
      <c r="I65" s="45">
        <v>21.2</v>
      </c>
      <c r="J65" s="36" t="s">
        <v>244</v>
      </c>
      <c r="K65" s="38" t="s">
        <v>70</v>
      </c>
      <c r="L65" s="39" t="s">
        <v>71</v>
      </c>
      <c r="M65" s="146"/>
      <c r="N65" s="133"/>
      <c r="O65" s="133"/>
      <c r="P65" s="139"/>
      <c r="Q65" s="133"/>
      <c r="R65" s="45">
        <f>IF(Q64="Si",1,0)</f>
        <v>0</v>
      </c>
      <c r="S65" s="45">
        <v>21.2</v>
      </c>
      <c r="T65" s="37"/>
      <c r="U65" s="135"/>
      <c r="V65" s="40"/>
      <c r="W65" s="40"/>
      <c r="X65" s="40"/>
      <c r="Y65" s="40"/>
      <c r="Z65" s="40" t="str">
        <f t="shared" si="78"/>
        <v/>
      </c>
      <c r="AA65" s="45"/>
      <c r="AB65" s="41"/>
      <c r="AC65" s="125"/>
      <c r="AD65" s="41"/>
      <c r="AE65" s="41"/>
      <c r="AF65" s="125"/>
      <c r="AG65" s="125"/>
      <c r="AH65" s="126"/>
      <c r="AI65" s="126"/>
      <c r="AJ65" s="126"/>
      <c r="AK65" s="126"/>
      <c r="AL65" s="126"/>
      <c r="AM65" s="127"/>
      <c r="AN65" s="127"/>
      <c r="AO65" s="127"/>
      <c r="AP65" s="127"/>
      <c r="AQ65" s="131"/>
      <c r="AR65" s="31" t="s">
        <v>257</v>
      </c>
    </row>
    <row r="66" spans="1:44" ht="55.5" customHeight="1" x14ac:dyDescent="0.2">
      <c r="A66" s="113"/>
      <c r="B66" s="143"/>
      <c r="C66" s="135"/>
      <c r="D66" s="143"/>
      <c r="E66" s="137"/>
      <c r="F66" s="135"/>
      <c r="G66" s="137"/>
      <c r="H66" s="132"/>
      <c r="I66" s="45">
        <v>21.3</v>
      </c>
      <c r="J66" s="36"/>
      <c r="K66" s="38"/>
      <c r="L66" s="39"/>
      <c r="M66" s="146"/>
      <c r="N66" s="133"/>
      <c r="O66" s="133"/>
      <c r="P66" s="139"/>
      <c r="Q66" s="133"/>
      <c r="R66" s="45">
        <f>IF(Q64="Si",1,0)</f>
        <v>0</v>
      </c>
      <c r="S66" s="45">
        <v>21.3</v>
      </c>
      <c r="T66" s="37"/>
      <c r="U66" s="135"/>
      <c r="V66" s="40"/>
      <c r="W66" s="40"/>
      <c r="X66" s="40"/>
      <c r="Y66" s="40"/>
      <c r="Z66" s="40" t="str">
        <f t="shared" si="78"/>
        <v/>
      </c>
      <c r="AA66" s="45"/>
      <c r="AB66" s="41"/>
      <c r="AC66" s="125"/>
      <c r="AD66" s="41"/>
      <c r="AE66" s="41"/>
      <c r="AF66" s="125"/>
      <c r="AG66" s="125"/>
      <c r="AH66" s="126"/>
      <c r="AI66" s="126"/>
      <c r="AJ66" s="126"/>
      <c r="AK66" s="126"/>
      <c r="AL66" s="126"/>
      <c r="AM66" s="127"/>
      <c r="AN66" s="127"/>
      <c r="AO66" s="127"/>
      <c r="AP66" s="127"/>
      <c r="AQ66" s="131"/>
      <c r="AR66" s="31" t="s">
        <v>258</v>
      </c>
    </row>
    <row r="67" spans="1:44" ht="38.25" customHeight="1" x14ac:dyDescent="0.2">
      <c r="A67" s="113" t="s">
        <v>187</v>
      </c>
      <c r="B67" s="143" t="s">
        <v>119</v>
      </c>
      <c r="C67" s="135" t="s">
        <v>53</v>
      </c>
      <c r="D67" s="189" t="s">
        <v>293</v>
      </c>
      <c r="E67" s="131" t="s">
        <v>259</v>
      </c>
      <c r="F67" s="135" t="s">
        <v>61</v>
      </c>
      <c r="G67" s="137" t="s">
        <v>262</v>
      </c>
      <c r="H67" s="132"/>
      <c r="I67" s="45">
        <v>22.1</v>
      </c>
      <c r="J67" s="36" t="s">
        <v>263</v>
      </c>
      <c r="K67" s="38" t="s">
        <v>239</v>
      </c>
      <c r="L67" s="39" t="s">
        <v>71</v>
      </c>
      <c r="M67" s="146" t="s">
        <v>264</v>
      </c>
      <c r="N67" s="133">
        <v>9</v>
      </c>
      <c r="O67" s="133">
        <v>6</v>
      </c>
      <c r="P67" s="139" t="str">
        <f t="shared" ref="P67" si="103">IF(AND(N67&lt;&gt;"",O67&lt;&gt;""),IF(AND(N67&gt;5,O67&gt;5),"I",IF(AND(N67&lt;=5,O67&lt;5),"II",IF(AND(N67&gt;5,O67&lt;=5),"IV",IF(AND(N67&lt;=5,O67&lt;=5),"III",)))),"")</f>
        <v>I</v>
      </c>
      <c r="Q67" s="133" t="s">
        <v>77</v>
      </c>
      <c r="R67" s="45">
        <f>IF(Q67="Si",1,0)</f>
        <v>1</v>
      </c>
      <c r="S67" s="45">
        <v>22.1</v>
      </c>
      <c r="T67" s="37" t="s">
        <v>276</v>
      </c>
      <c r="U67" s="135" t="s">
        <v>80</v>
      </c>
      <c r="V67" s="40" t="s">
        <v>77</v>
      </c>
      <c r="W67" s="40" t="s">
        <v>76</v>
      </c>
      <c r="X67" s="40" t="s">
        <v>77</v>
      </c>
      <c r="Y67" s="40" t="s">
        <v>76</v>
      </c>
      <c r="Z67" s="40" t="str">
        <f t="shared" si="78"/>
        <v>DEFICIENTE</v>
      </c>
      <c r="AA67" s="45"/>
      <c r="AB67" s="41"/>
      <c r="AC67" s="125" t="s">
        <v>76</v>
      </c>
      <c r="AD67" s="41"/>
      <c r="AE67" s="41"/>
      <c r="AF67" s="125">
        <v>6</v>
      </c>
      <c r="AG67" s="125">
        <v>5</v>
      </c>
      <c r="AH67" s="126">
        <v>0</v>
      </c>
      <c r="AI67" s="126">
        <v>0</v>
      </c>
      <c r="AJ67" s="126">
        <v>1</v>
      </c>
      <c r="AK67" s="126">
        <v>1</v>
      </c>
      <c r="AL67" s="126">
        <v>2</v>
      </c>
      <c r="AM67" s="127" t="str">
        <f t="shared" ref="AM67" si="104">IF($AL67&gt;=2,IF(AND($AF67="",$AG67=""),"",IF(AND($AF67&gt;5,$AG67&gt;5),"I","")),)</f>
        <v/>
      </c>
      <c r="AN67" s="127" t="str">
        <f t="shared" ref="AN67" si="105">IF($AL67&gt;=2,IF(AND($AF67="",$AG67=""),"",IF(AND($AF67&lt;6,$AG67&gt;5),"II","")),)</f>
        <v/>
      </c>
      <c r="AO67" s="127" t="str">
        <f t="shared" ref="AO67" si="106">IF($AL67&gt;=2,IF(AND($AF67="",$AG67=""),"",IF(AND($AF67&lt;6,$AG67&lt;6),"III","")),)</f>
        <v/>
      </c>
      <c r="AP67" s="127" t="str">
        <f t="shared" ref="AP67" si="107">IF($AL67&gt;=2,IF(AND($AF67="",$AG67=""),"",IF(AND($AF67&gt;5,$AG67&lt;6),"IV","")),)</f>
        <v>IV</v>
      </c>
      <c r="AQ67" s="131" t="s">
        <v>82</v>
      </c>
      <c r="AR67" s="31" t="s">
        <v>285</v>
      </c>
    </row>
    <row r="68" spans="1:44" ht="38.25" customHeight="1" x14ac:dyDescent="0.2">
      <c r="A68" s="113"/>
      <c r="B68" s="143"/>
      <c r="C68" s="135"/>
      <c r="D68" s="189"/>
      <c r="E68" s="131"/>
      <c r="F68" s="135"/>
      <c r="G68" s="137"/>
      <c r="H68" s="132"/>
      <c r="I68" s="45">
        <v>22.2</v>
      </c>
      <c r="J68" s="36" t="s">
        <v>265</v>
      </c>
      <c r="K68" s="38" t="s">
        <v>239</v>
      </c>
      <c r="L68" s="39" t="s">
        <v>71</v>
      </c>
      <c r="M68" s="146"/>
      <c r="N68" s="133"/>
      <c r="O68" s="133"/>
      <c r="P68" s="139"/>
      <c r="Q68" s="133"/>
      <c r="R68" s="45">
        <f>IF(Q67="Si",1,0)</f>
        <v>1</v>
      </c>
      <c r="S68" s="45">
        <v>22.2</v>
      </c>
      <c r="T68" s="37" t="s">
        <v>277</v>
      </c>
      <c r="U68" s="135"/>
      <c r="V68" s="40" t="s">
        <v>77</v>
      </c>
      <c r="W68" s="40" t="s">
        <v>77</v>
      </c>
      <c r="X68" s="40" t="s">
        <v>77</v>
      </c>
      <c r="Y68" s="40" t="s">
        <v>77</v>
      </c>
      <c r="Z68" s="40" t="str">
        <f t="shared" si="78"/>
        <v>SUFICIENTE</v>
      </c>
      <c r="AA68" s="45"/>
      <c r="AB68" s="41"/>
      <c r="AC68" s="125"/>
      <c r="AD68" s="41"/>
      <c r="AE68" s="41"/>
      <c r="AF68" s="125"/>
      <c r="AG68" s="125"/>
      <c r="AH68" s="126"/>
      <c r="AI68" s="126"/>
      <c r="AJ68" s="126"/>
      <c r="AK68" s="126"/>
      <c r="AL68" s="126"/>
      <c r="AM68" s="127"/>
      <c r="AN68" s="127"/>
      <c r="AO68" s="127"/>
      <c r="AP68" s="127"/>
      <c r="AQ68" s="131"/>
      <c r="AR68" s="31" t="s">
        <v>286</v>
      </c>
    </row>
    <row r="69" spans="1:44" ht="38.25" customHeight="1" x14ac:dyDescent="0.2">
      <c r="A69" s="113"/>
      <c r="B69" s="143"/>
      <c r="C69" s="135"/>
      <c r="D69" s="189"/>
      <c r="E69" s="131"/>
      <c r="F69" s="135"/>
      <c r="G69" s="137"/>
      <c r="H69" s="132"/>
      <c r="I69" s="45">
        <v>22.3</v>
      </c>
      <c r="J69" s="36" t="s">
        <v>266</v>
      </c>
      <c r="K69" s="38" t="s">
        <v>112</v>
      </c>
      <c r="L69" s="39" t="s">
        <v>115</v>
      </c>
      <c r="M69" s="146"/>
      <c r="N69" s="133"/>
      <c r="O69" s="133"/>
      <c r="P69" s="139"/>
      <c r="Q69" s="133"/>
      <c r="R69" s="45">
        <f>IF(Q67="Si",1,0)</f>
        <v>1</v>
      </c>
      <c r="S69" s="45">
        <v>22.3</v>
      </c>
      <c r="T69" s="37" t="s">
        <v>278</v>
      </c>
      <c r="U69" s="135"/>
      <c r="V69" s="40" t="s">
        <v>76</v>
      </c>
      <c r="W69" s="40" t="s">
        <v>76</v>
      </c>
      <c r="X69" s="40" t="s">
        <v>76</v>
      </c>
      <c r="Y69" s="40" t="s">
        <v>76</v>
      </c>
      <c r="Z69" s="40" t="str">
        <f t="shared" si="78"/>
        <v>DEFICIENTE</v>
      </c>
      <c r="AA69" s="45"/>
      <c r="AB69" s="41"/>
      <c r="AC69" s="125"/>
      <c r="AD69" s="41"/>
      <c r="AE69" s="41"/>
      <c r="AF69" s="125"/>
      <c r="AG69" s="125"/>
      <c r="AH69" s="126"/>
      <c r="AI69" s="126"/>
      <c r="AJ69" s="126"/>
      <c r="AK69" s="126"/>
      <c r="AL69" s="126"/>
      <c r="AM69" s="127"/>
      <c r="AN69" s="127"/>
      <c r="AO69" s="127"/>
      <c r="AP69" s="127"/>
      <c r="AQ69" s="131"/>
      <c r="AR69" s="31" t="s">
        <v>287</v>
      </c>
    </row>
    <row r="70" spans="1:44" ht="38.25" customHeight="1" x14ac:dyDescent="0.2">
      <c r="A70" s="113" t="s">
        <v>188</v>
      </c>
      <c r="B70" s="143" t="s">
        <v>119</v>
      </c>
      <c r="C70" s="135" t="s">
        <v>53</v>
      </c>
      <c r="D70" s="143" t="s">
        <v>294</v>
      </c>
      <c r="E70" s="143" t="s">
        <v>260</v>
      </c>
      <c r="F70" s="135" t="s">
        <v>61</v>
      </c>
      <c r="G70" s="137" t="s">
        <v>262</v>
      </c>
      <c r="H70" s="132"/>
      <c r="I70" s="45">
        <v>23.1</v>
      </c>
      <c r="J70" s="36" t="s">
        <v>267</v>
      </c>
      <c r="K70" s="38" t="s">
        <v>239</v>
      </c>
      <c r="L70" s="39" t="s">
        <v>71</v>
      </c>
      <c r="M70" s="146" t="s">
        <v>268</v>
      </c>
      <c r="N70" s="133">
        <v>10</v>
      </c>
      <c r="O70" s="133">
        <v>7</v>
      </c>
      <c r="P70" s="139" t="str">
        <f t="shared" ref="P70" si="108">IF(AND(N70&lt;&gt;"",O70&lt;&gt;""),IF(AND(N70&gt;5,O70&gt;5),"I",IF(AND(N70&lt;=5,O70&lt;5),"II",IF(AND(N70&gt;5,O70&lt;=5),"IV",IF(AND(N70&lt;=5,O70&lt;=5),"III",)))),"")</f>
        <v>I</v>
      </c>
      <c r="Q70" s="133" t="s">
        <v>77</v>
      </c>
      <c r="R70" s="45">
        <f>IF(Q70="Si",1,0)</f>
        <v>1</v>
      </c>
      <c r="S70" s="45">
        <v>23.1</v>
      </c>
      <c r="T70" s="37" t="s">
        <v>279</v>
      </c>
      <c r="U70" s="135" t="s">
        <v>80</v>
      </c>
      <c r="V70" s="40" t="s">
        <v>77</v>
      </c>
      <c r="W70" s="40" t="s">
        <v>77</v>
      </c>
      <c r="X70" s="40" t="s">
        <v>77</v>
      </c>
      <c r="Y70" s="40" t="s">
        <v>77</v>
      </c>
      <c r="Z70" s="40" t="str">
        <f t="shared" ref="Z70:Z78" si="109">IF($T70&lt;&gt;"",IF(AND(V70="SI",W70="SI",X70="SI",Y70="SI"),"SUFICIENTE",IF(OR(V70="NO",W70="NO",X70="NO",Y70="NO"),"DEFICIENTE",IF(OR(V70="",W70="",X70="",Y70=""),"FALTA VALORAR EL CONTROL",""))),"")</f>
        <v>SUFICIENTE</v>
      </c>
      <c r="AA70" s="45"/>
      <c r="AB70" s="41"/>
      <c r="AC70" s="125" t="s">
        <v>76</v>
      </c>
      <c r="AD70" s="41"/>
      <c r="AE70" s="41"/>
      <c r="AF70" s="125">
        <v>8</v>
      </c>
      <c r="AG70" s="125">
        <v>5</v>
      </c>
      <c r="AH70" s="126">
        <v>0</v>
      </c>
      <c r="AI70" s="126">
        <v>0</v>
      </c>
      <c r="AJ70" s="126">
        <v>1</v>
      </c>
      <c r="AK70" s="126">
        <v>1</v>
      </c>
      <c r="AL70" s="126">
        <v>2</v>
      </c>
      <c r="AM70" s="127" t="str">
        <f t="shared" ref="AM70" si="110">IF($AL70&gt;=2,IF(AND($AF70="",$AG70=""),"",IF(AND($AF70&gt;5,$AG70&gt;5),"I","")),)</f>
        <v/>
      </c>
      <c r="AN70" s="127" t="str">
        <f t="shared" ref="AN70" si="111">IF($AL70&gt;=2,IF(AND($AF70="",$AG70=""),"",IF(AND($AF70&lt;6,$AG70&gt;5),"II","")),)</f>
        <v/>
      </c>
      <c r="AO70" s="127" t="str">
        <f t="shared" ref="AO70" si="112">IF($AL70&gt;=2,IF(AND($AF70="",$AG70=""),"",IF(AND($AF70&lt;6,$AG70&lt;6),"III","")),)</f>
        <v/>
      </c>
      <c r="AP70" s="127" t="str">
        <f t="shared" ref="AP70" si="113">IF($AL70&gt;=2,IF(AND($AF70="",$AG70=""),"",IF(AND($AF70&gt;5,$AG70&lt;6),"IV","")),)</f>
        <v>IV</v>
      </c>
      <c r="AQ70" s="131" t="s">
        <v>81</v>
      </c>
      <c r="AR70" s="31" t="s">
        <v>288</v>
      </c>
    </row>
    <row r="71" spans="1:44" ht="38.25" customHeight="1" x14ac:dyDescent="0.2">
      <c r="A71" s="113"/>
      <c r="B71" s="143"/>
      <c r="C71" s="135"/>
      <c r="D71" s="143"/>
      <c r="E71" s="143"/>
      <c r="F71" s="135"/>
      <c r="G71" s="137"/>
      <c r="H71" s="132"/>
      <c r="I71" s="45">
        <v>23.2</v>
      </c>
      <c r="J71" s="36" t="s">
        <v>269</v>
      </c>
      <c r="K71" s="38" t="s">
        <v>239</v>
      </c>
      <c r="L71" s="39" t="s">
        <v>71</v>
      </c>
      <c r="M71" s="146"/>
      <c r="N71" s="133"/>
      <c r="O71" s="133"/>
      <c r="P71" s="139"/>
      <c r="Q71" s="133"/>
      <c r="R71" s="45">
        <f>IF(Q70="Si",1,0)</f>
        <v>1</v>
      </c>
      <c r="S71" s="45">
        <v>23.2</v>
      </c>
      <c r="T71" s="37" t="s">
        <v>280</v>
      </c>
      <c r="U71" s="135"/>
      <c r="V71" s="40" t="s">
        <v>77</v>
      </c>
      <c r="W71" s="40" t="s">
        <v>76</v>
      </c>
      <c r="X71" s="40" t="s">
        <v>76</v>
      </c>
      <c r="Y71" s="40" t="s">
        <v>76</v>
      </c>
      <c r="Z71" s="40" t="str">
        <f t="shared" si="109"/>
        <v>DEFICIENTE</v>
      </c>
      <c r="AA71" s="45"/>
      <c r="AB71" s="41"/>
      <c r="AC71" s="125"/>
      <c r="AD71" s="41"/>
      <c r="AE71" s="41"/>
      <c r="AF71" s="125"/>
      <c r="AG71" s="125"/>
      <c r="AH71" s="126"/>
      <c r="AI71" s="126"/>
      <c r="AJ71" s="126"/>
      <c r="AK71" s="126"/>
      <c r="AL71" s="126"/>
      <c r="AM71" s="127"/>
      <c r="AN71" s="127"/>
      <c r="AO71" s="127"/>
      <c r="AP71" s="127"/>
      <c r="AQ71" s="131"/>
      <c r="AR71" s="31" t="s">
        <v>287</v>
      </c>
    </row>
    <row r="72" spans="1:44" ht="38.25" customHeight="1" x14ac:dyDescent="0.2">
      <c r="A72" s="113"/>
      <c r="B72" s="143"/>
      <c r="C72" s="135"/>
      <c r="D72" s="143"/>
      <c r="E72" s="143"/>
      <c r="F72" s="135"/>
      <c r="G72" s="137"/>
      <c r="H72" s="132"/>
      <c r="I72" s="45">
        <v>23.3</v>
      </c>
      <c r="J72" s="36" t="s">
        <v>270</v>
      </c>
      <c r="K72" s="38" t="s">
        <v>70</v>
      </c>
      <c r="L72" s="39" t="s">
        <v>71</v>
      </c>
      <c r="M72" s="146"/>
      <c r="N72" s="133"/>
      <c r="O72" s="133"/>
      <c r="P72" s="139"/>
      <c r="Q72" s="133"/>
      <c r="R72" s="45">
        <f>IF(Q70="Si",1,0)</f>
        <v>1</v>
      </c>
      <c r="S72" s="45">
        <v>23.3</v>
      </c>
      <c r="T72" s="37" t="s">
        <v>281</v>
      </c>
      <c r="U72" s="135"/>
      <c r="V72" s="40" t="s">
        <v>77</v>
      </c>
      <c r="W72" s="40" t="s">
        <v>76</v>
      </c>
      <c r="X72" s="40" t="s">
        <v>76</v>
      </c>
      <c r="Y72" s="40" t="s">
        <v>76</v>
      </c>
      <c r="Z72" s="40" t="str">
        <f t="shared" si="109"/>
        <v>DEFICIENTE</v>
      </c>
      <c r="AA72" s="45"/>
      <c r="AB72" s="41"/>
      <c r="AC72" s="125"/>
      <c r="AD72" s="41"/>
      <c r="AE72" s="41"/>
      <c r="AF72" s="125"/>
      <c r="AG72" s="125"/>
      <c r="AH72" s="126"/>
      <c r="AI72" s="126"/>
      <c r="AJ72" s="126"/>
      <c r="AK72" s="126"/>
      <c r="AL72" s="126"/>
      <c r="AM72" s="127"/>
      <c r="AN72" s="127"/>
      <c r="AO72" s="127"/>
      <c r="AP72" s="127"/>
      <c r="AQ72" s="131"/>
      <c r="AR72" s="31" t="s">
        <v>289</v>
      </c>
    </row>
    <row r="73" spans="1:44" ht="38.25" customHeight="1" x14ac:dyDescent="0.2">
      <c r="A73" s="113" t="s">
        <v>189</v>
      </c>
      <c r="B73" s="143" t="s">
        <v>119</v>
      </c>
      <c r="C73" s="135" t="s">
        <v>53</v>
      </c>
      <c r="D73" s="131" t="s">
        <v>295</v>
      </c>
      <c r="E73" s="143" t="s">
        <v>261</v>
      </c>
      <c r="F73" s="135" t="s">
        <v>61</v>
      </c>
      <c r="G73" s="137" t="s">
        <v>262</v>
      </c>
      <c r="H73" s="132"/>
      <c r="I73" s="45">
        <v>24.1</v>
      </c>
      <c r="J73" s="36" t="s">
        <v>271</v>
      </c>
      <c r="K73" s="38" t="s">
        <v>239</v>
      </c>
      <c r="L73" s="39" t="s">
        <v>71</v>
      </c>
      <c r="M73" s="146" t="s">
        <v>272</v>
      </c>
      <c r="N73" s="133">
        <v>8</v>
      </c>
      <c r="O73" s="133">
        <v>6</v>
      </c>
      <c r="P73" s="139" t="str">
        <f t="shared" ref="P73" si="114">IF(AND(N73&lt;&gt;"",O73&lt;&gt;""),IF(AND(N73&gt;5,O73&gt;5),"I",IF(AND(N73&lt;=5,O73&lt;5),"II",IF(AND(N73&gt;5,O73&lt;=5),"IV",IF(AND(N73&lt;=5,O73&lt;=5),"III",)))),"")</f>
        <v>I</v>
      </c>
      <c r="Q73" s="133" t="s">
        <v>77</v>
      </c>
      <c r="R73" s="45">
        <f>IF(Q73="Si",1,0)</f>
        <v>1</v>
      </c>
      <c r="S73" s="45">
        <v>24.1</v>
      </c>
      <c r="T73" s="37" t="s">
        <v>282</v>
      </c>
      <c r="U73" s="135" t="s">
        <v>80</v>
      </c>
      <c r="V73" s="40" t="s">
        <v>77</v>
      </c>
      <c r="W73" s="40" t="s">
        <v>77</v>
      </c>
      <c r="X73" s="40" t="s">
        <v>77</v>
      </c>
      <c r="Y73" s="40" t="s">
        <v>77</v>
      </c>
      <c r="Z73" s="40" t="str">
        <f t="shared" si="109"/>
        <v>SUFICIENTE</v>
      </c>
      <c r="AA73" s="45"/>
      <c r="AB73" s="41"/>
      <c r="AC73" s="125" t="s">
        <v>76</v>
      </c>
      <c r="AD73" s="41"/>
      <c r="AE73" s="41"/>
      <c r="AF73" s="125">
        <v>7</v>
      </c>
      <c r="AG73" s="125">
        <v>5</v>
      </c>
      <c r="AH73" s="126">
        <v>0</v>
      </c>
      <c r="AI73" s="126">
        <v>0</v>
      </c>
      <c r="AJ73" s="126">
        <v>1</v>
      </c>
      <c r="AK73" s="126">
        <v>1</v>
      </c>
      <c r="AL73" s="126">
        <v>2</v>
      </c>
      <c r="AM73" s="127" t="str">
        <f t="shared" ref="AM73" si="115">IF($AL73&gt;=2,IF(AND($AF73="",$AG73=""),"",IF(AND($AF73&gt;5,$AG73&gt;5),"I","")),)</f>
        <v/>
      </c>
      <c r="AN73" s="127" t="str">
        <f t="shared" ref="AN73" si="116">IF($AL73&gt;=2,IF(AND($AF73="",$AG73=""),"",IF(AND($AF73&lt;6,$AG73&gt;5),"II","")),)</f>
        <v/>
      </c>
      <c r="AO73" s="127" t="str">
        <f t="shared" ref="AO73" si="117">IF($AL73&gt;=2,IF(AND($AF73="",$AG73=""),"",IF(AND($AF73&lt;6,$AG73&lt;6),"III","")),)</f>
        <v/>
      </c>
      <c r="AP73" s="127" t="str">
        <f t="shared" ref="AP73" si="118">IF($AL73&gt;=2,IF(AND($AF73="",$AG73=""),"",IF(AND($AF73&gt;5,$AG73&lt;6),"IV","")),)</f>
        <v>IV</v>
      </c>
      <c r="AQ73" s="131" t="s">
        <v>82</v>
      </c>
      <c r="AR73" s="31" t="s">
        <v>290</v>
      </c>
    </row>
    <row r="74" spans="1:44" ht="38.25" customHeight="1" x14ac:dyDescent="0.2">
      <c r="A74" s="113"/>
      <c r="B74" s="143"/>
      <c r="C74" s="135"/>
      <c r="D74" s="143"/>
      <c r="E74" s="143"/>
      <c r="F74" s="135"/>
      <c r="G74" s="137"/>
      <c r="H74" s="132"/>
      <c r="I74" s="45">
        <v>24.2</v>
      </c>
      <c r="J74" s="36" t="s">
        <v>273</v>
      </c>
      <c r="K74" s="38" t="s">
        <v>239</v>
      </c>
      <c r="L74" s="39" t="s">
        <v>71</v>
      </c>
      <c r="M74" s="146"/>
      <c r="N74" s="133"/>
      <c r="O74" s="133"/>
      <c r="P74" s="139"/>
      <c r="Q74" s="133"/>
      <c r="R74" s="45">
        <f>IF(Q73="Si",1,0)</f>
        <v>1</v>
      </c>
      <c r="S74" s="45">
        <v>24.2</v>
      </c>
      <c r="T74" s="37" t="s">
        <v>283</v>
      </c>
      <c r="U74" s="135"/>
      <c r="V74" s="40" t="s">
        <v>77</v>
      </c>
      <c r="W74" s="40" t="s">
        <v>77</v>
      </c>
      <c r="X74" s="40" t="s">
        <v>77</v>
      </c>
      <c r="Y74" s="40" t="s">
        <v>76</v>
      </c>
      <c r="Z74" s="40" t="str">
        <f t="shared" si="109"/>
        <v>DEFICIENTE</v>
      </c>
      <c r="AA74" s="45"/>
      <c r="AB74" s="41"/>
      <c r="AC74" s="125"/>
      <c r="AD74" s="41"/>
      <c r="AE74" s="41"/>
      <c r="AF74" s="125"/>
      <c r="AG74" s="125"/>
      <c r="AH74" s="126"/>
      <c r="AI74" s="126"/>
      <c r="AJ74" s="126"/>
      <c r="AK74" s="126"/>
      <c r="AL74" s="126"/>
      <c r="AM74" s="127"/>
      <c r="AN74" s="127"/>
      <c r="AO74" s="127"/>
      <c r="AP74" s="127"/>
      <c r="AQ74" s="131"/>
      <c r="AR74" s="31" t="s">
        <v>291</v>
      </c>
    </row>
    <row r="75" spans="1:44" ht="38.25" customHeight="1" x14ac:dyDescent="0.2">
      <c r="A75" s="113"/>
      <c r="B75" s="143"/>
      <c r="C75" s="135"/>
      <c r="D75" s="143"/>
      <c r="E75" s="143"/>
      <c r="F75" s="135"/>
      <c r="G75" s="137"/>
      <c r="H75" s="132"/>
      <c r="I75" s="45">
        <v>24.3</v>
      </c>
      <c r="J75" s="36" t="s">
        <v>274</v>
      </c>
      <c r="K75" s="38" t="s">
        <v>275</v>
      </c>
      <c r="L75" s="39" t="s">
        <v>71</v>
      </c>
      <c r="M75" s="146"/>
      <c r="N75" s="133"/>
      <c r="O75" s="133"/>
      <c r="P75" s="139"/>
      <c r="Q75" s="133"/>
      <c r="R75" s="45">
        <f>IF(Q73="Si",1,0)</f>
        <v>1</v>
      </c>
      <c r="S75" s="45">
        <v>24.3</v>
      </c>
      <c r="T75" s="37" t="s">
        <v>284</v>
      </c>
      <c r="U75" s="135"/>
      <c r="V75" s="40" t="s">
        <v>77</v>
      </c>
      <c r="W75" s="40" t="s">
        <v>77</v>
      </c>
      <c r="X75" s="40" t="s">
        <v>77</v>
      </c>
      <c r="Y75" s="40" t="s">
        <v>76</v>
      </c>
      <c r="Z75" s="40" t="str">
        <f t="shared" si="109"/>
        <v>DEFICIENTE</v>
      </c>
      <c r="AA75" s="45"/>
      <c r="AB75" s="41"/>
      <c r="AC75" s="125"/>
      <c r="AD75" s="41"/>
      <c r="AE75" s="41"/>
      <c r="AF75" s="125"/>
      <c r="AG75" s="125"/>
      <c r="AH75" s="126"/>
      <c r="AI75" s="126"/>
      <c r="AJ75" s="126"/>
      <c r="AK75" s="126"/>
      <c r="AL75" s="126"/>
      <c r="AM75" s="127"/>
      <c r="AN75" s="127"/>
      <c r="AO75" s="127"/>
      <c r="AP75" s="127"/>
      <c r="AQ75" s="131"/>
      <c r="AR75" s="31" t="s">
        <v>292</v>
      </c>
    </row>
    <row r="76" spans="1:44" ht="96.75" customHeight="1" x14ac:dyDescent="0.2">
      <c r="A76" s="113" t="s">
        <v>190</v>
      </c>
      <c r="B76" s="143" t="s">
        <v>119</v>
      </c>
      <c r="C76" s="190"/>
      <c r="D76" s="186" t="s">
        <v>326</v>
      </c>
      <c r="E76" s="186" t="s">
        <v>327</v>
      </c>
      <c r="F76" s="190" t="s">
        <v>62</v>
      </c>
      <c r="G76" s="193" t="s">
        <v>101</v>
      </c>
      <c r="H76" s="132"/>
      <c r="I76" s="45">
        <v>25.1</v>
      </c>
      <c r="J76" s="36" t="s">
        <v>328</v>
      </c>
      <c r="K76" s="38" t="s">
        <v>275</v>
      </c>
      <c r="L76" s="39" t="s">
        <v>71</v>
      </c>
      <c r="M76" s="146" t="s">
        <v>331</v>
      </c>
      <c r="N76" s="133">
        <v>9</v>
      </c>
      <c r="O76" s="133">
        <v>7</v>
      </c>
      <c r="P76" s="139" t="str">
        <f t="shared" ref="P76" si="119">IF(AND(N76&lt;&gt;"",O76&lt;&gt;""),IF(AND(N76&gt;5,O76&gt;5),"I",IF(AND(N76&lt;=5,O76&lt;5),"II",IF(AND(N76&gt;5,O76&lt;=5),"IV",IF(AND(N76&lt;=5,O76&lt;=5),"III",)))),"")</f>
        <v>I</v>
      </c>
      <c r="Q76" s="133" t="s">
        <v>76</v>
      </c>
      <c r="R76" s="45">
        <f>IF(Q76="Si",1,0)</f>
        <v>0</v>
      </c>
      <c r="S76" s="45">
        <v>25.1</v>
      </c>
      <c r="T76" s="37"/>
      <c r="U76" s="135"/>
      <c r="V76" s="40"/>
      <c r="W76" s="40"/>
      <c r="X76" s="40"/>
      <c r="Y76" s="40"/>
      <c r="Z76" s="40" t="str">
        <f t="shared" si="109"/>
        <v/>
      </c>
      <c r="AA76" s="45"/>
      <c r="AB76" s="41"/>
      <c r="AC76" s="125" t="s">
        <v>76</v>
      </c>
      <c r="AD76" s="41"/>
      <c r="AE76" s="41"/>
      <c r="AF76" s="125">
        <v>9</v>
      </c>
      <c r="AG76" s="125">
        <v>7</v>
      </c>
      <c r="AH76" s="126">
        <v>0</v>
      </c>
      <c r="AI76" s="126">
        <v>0</v>
      </c>
      <c r="AJ76" s="126">
        <v>1</v>
      </c>
      <c r="AK76" s="126">
        <v>1</v>
      </c>
      <c r="AL76" s="126">
        <v>2</v>
      </c>
      <c r="AM76" s="127" t="str">
        <f t="shared" ref="AM76" si="120">IF($AL76&gt;=2,IF(AND($AF76="",$AG76=""),"",IF(AND($AF76&gt;5,$AG76&gt;5),"I","")),)</f>
        <v>I</v>
      </c>
      <c r="AN76" s="127" t="str">
        <f t="shared" ref="AN76" si="121">IF($AL76&gt;=2,IF(AND($AF76="",$AG76=""),"",IF(AND($AF76&lt;6,$AG76&gt;5),"II","")),)</f>
        <v/>
      </c>
      <c r="AO76" s="127" t="str">
        <f t="shared" ref="AO76" si="122">IF($AL76&gt;=2,IF(AND($AF76="",$AG76=""),"",IF(AND($AF76&lt;6,$AG76&lt;6),"III","")),)</f>
        <v/>
      </c>
      <c r="AP76" s="127" t="str">
        <f t="shared" ref="AP76" si="123">IF($AL76&gt;=2,IF(AND($AF76="",$AG76=""),"",IF(AND($AF76&gt;5,$AG76&lt;6),"IV","")),)</f>
        <v/>
      </c>
      <c r="AQ76" s="131" t="s">
        <v>82</v>
      </c>
      <c r="AR76" s="31" t="s">
        <v>332</v>
      </c>
    </row>
    <row r="77" spans="1:44" ht="71.25" customHeight="1" x14ac:dyDescent="0.2">
      <c r="A77" s="113"/>
      <c r="B77" s="143"/>
      <c r="C77" s="191"/>
      <c r="D77" s="187"/>
      <c r="E77" s="187"/>
      <c r="F77" s="191"/>
      <c r="G77" s="194"/>
      <c r="H77" s="132"/>
      <c r="I77" s="45">
        <v>25.2</v>
      </c>
      <c r="J77" s="36" t="s">
        <v>329</v>
      </c>
      <c r="K77" s="38" t="s">
        <v>275</v>
      </c>
      <c r="L77" s="39" t="s">
        <v>71</v>
      </c>
      <c r="M77" s="146"/>
      <c r="N77" s="133"/>
      <c r="O77" s="133"/>
      <c r="P77" s="139"/>
      <c r="Q77" s="133"/>
      <c r="R77" s="45">
        <f>IF(Q76="Si",1,0)</f>
        <v>0</v>
      </c>
      <c r="S77" s="45">
        <v>25.2</v>
      </c>
      <c r="T77" s="37"/>
      <c r="U77" s="135"/>
      <c r="V77" s="40"/>
      <c r="W77" s="40"/>
      <c r="X77" s="40"/>
      <c r="Y77" s="40"/>
      <c r="Z77" s="40" t="str">
        <f t="shared" si="109"/>
        <v/>
      </c>
      <c r="AA77" s="45"/>
      <c r="AB77" s="41"/>
      <c r="AC77" s="125"/>
      <c r="AD77" s="41"/>
      <c r="AE77" s="41"/>
      <c r="AF77" s="125"/>
      <c r="AG77" s="125"/>
      <c r="AH77" s="126"/>
      <c r="AI77" s="126"/>
      <c r="AJ77" s="126"/>
      <c r="AK77" s="126"/>
      <c r="AL77" s="126"/>
      <c r="AM77" s="127"/>
      <c r="AN77" s="127"/>
      <c r="AO77" s="127"/>
      <c r="AP77" s="127"/>
      <c r="AQ77" s="131"/>
      <c r="AR77" s="31" t="s">
        <v>333</v>
      </c>
    </row>
    <row r="78" spans="1:44" ht="99" customHeight="1" x14ac:dyDescent="0.2">
      <c r="A78" s="113"/>
      <c r="B78" s="143"/>
      <c r="C78" s="192"/>
      <c r="D78" s="188"/>
      <c r="E78" s="188"/>
      <c r="F78" s="192"/>
      <c r="G78" s="195"/>
      <c r="H78" s="132"/>
      <c r="I78" s="45">
        <v>25.3</v>
      </c>
      <c r="J78" s="36" t="s">
        <v>330</v>
      </c>
      <c r="K78" s="38" t="s">
        <v>275</v>
      </c>
      <c r="L78" s="39" t="s">
        <v>71</v>
      </c>
      <c r="M78" s="146"/>
      <c r="N78" s="133"/>
      <c r="O78" s="133"/>
      <c r="P78" s="139"/>
      <c r="Q78" s="133"/>
      <c r="R78" s="45">
        <f>IF(Q76="Si",1,0)</f>
        <v>0</v>
      </c>
      <c r="S78" s="45">
        <v>25.3</v>
      </c>
      <c r="T78" s="37"/>
      <c r="U78" s="135"/>
      <c r="V78" s="40"/>
      <c r="W78" s="40"/>
      <c r="X78" s="40"/>
      <c r="Y78" s="40"/>
      <c r="Z78" s="40" t="str">
        <f t="shared" si="109"/>
        <v/>
      </c>
      <c r="AA78" s="45"/>
      <c r="AB78" s="41"/>
      <c r="AC78" s="125"/>
      <c r="AD78" s="41"/>
      <c r="AE78" s="41"/>
      <c r="AF78" s="125"/>
      <c r="AG78" s="125"/>
      <c r="AH78" s="126"/>
      <c r="AI78" s="126"/>
      <c r="AJ78" s="126"/>
      <c r="AK78" s="126"/>
      <c r="AL78" s="126"/>
      <c r="AM78" s="127"/>
      <c r="AN78" s="127"/>
      <c r="AO78" s="127"/>
      <c r="AP78" s="127"/>
      <c r="AQ78" s="131"/>
      <c r="AR78" s="31" t="s">
        <v>334</v>
      </c>
    </row>
    <row r="79" spans="1:44" ht="38.25" customHeight="1" x14ac:dyDescent="0.2">
      <c r="A79" s="113" t="s">
        <v>191</v>
      </c>
      <c r="B79" s="143" t="s">
        <v>119</v>
      </c>
      <c r="C79" s="135"/>
      <c r="D79" s="143"/>
      <c r="E79" s="135"/>
      <c r="F79" s="135"/>
      <c r="G79" s="137"/>
      <c r="H79" s="132"/>
      <c r="I79" s="45">
        <v>26.1</v>
      </c>
      <c r="J79" s="36"/>
      <c r="K79" s="38"/>
      <c r="L79" s="39"/>
      <c r="M79" s="146"/>
      <c r="N79" s="133"/>
      <c r="O79" s="133"/>
      <c r="P79" s="139" t="str">
        <f t="shared" ref="P79" si="124">IF(AND(N79&lt;&gt;"",O79&lt;&gt;""),IF(AND(N79&gt;5,O79&gt;5),"I",IF(AND(N79&lt;=5,O79&lt;5),"II",IF(AND(N79&gt;5,O79&lt;=5),"IV",IF(AND(N79&lt;=5,O79&lt;=5),"III",)))),"")</f>
        <v/>
      </c>
      <c r="Q79" s="133"/>
      <c r="R79" s="45">
        <f>IF(Q79="Si",1,0)</f>
        <v>0</v>
      </c>
      <c r="S79" s="45">
        <v>26.1</v>
      </c>
      <c r="T79" s="37"/>
      <c r="U79" s="135"/>
      <c r="V79" s="40"/>
      <c r="W79" s="40"/>
      <c r="X79" s="40"/>
      <c r="Y79" s="40"/>
      <c r="Z79" s="40" t="str">
        <f t="shared" ref="Z79:Z84" si="125">IF($T79&lt;&gt;"",IF(AND(V79="SI",W79="SI",X79="SI",Y79="SI"),"SUFICIENTE",IF(OR(V79="NO",W79="NO",X79="NO",Y79="NO"),"DEFICIENTE",IF(OR(V79="",W79="",X79="",Y79=""),"FALTA VALORAR EL CONTROL",""))),"")</f>
        <v/>
      </c>
      <c r="AA79" s="45"/>
      <c r="AB79" s="41"/>
      <c r="AC79" s="125"/>
      <c r="AD79" s="41"/>
      <c r="AE79" s="41"/>
      <c r="AF79" s="125"/>
      <c r="AG79" s="125"/>
      <c r="AH79" s="126">
        <v>0</v>
      </c>
      <c r="AI79" s="126">
        <v>0</v>
      </c>
      <c r="AJ79" s="126">
        <v>1</v>
      </c>
      <c r="AK79" s="126">
        <v>1</v>
      </c>
      <c r="AL79" s="126">
        <v>2</v>
      </c>
      <c r="AM79" s="127" t="str">
        <f t="shared" ref="AM79" si="126">IF($AL79&gt;=2,IF(AND($AF79="",$AG79=""),"",IF(AND($AF79&gt;5,$AG79&gt;5),"I","")),)</f>
        <v/>
      </c>
      <c r="AN79" s="127" t="str">
        <f t="shared" ref="AN79" si="127">IF($AL79&gt;=2,IF(AND($AF79="",$AG79=""),"",IF(AND($AF79&lt;6,$AG79&gt;5),"II","")),)</f>
        <v/>
      </c>
      <c r="AO79" s="127" t="str">
        <f t="shared" ref="AO79" si="128">IF($AL79&gt;=2,IF(AND($AF79="",$AG79=""),"",IF(AND($AF79&lt;6,$AG79&lt;6),"III","")),)</f>
        <v/>
      </c>
      <c r="AP79" s="127" t="str">
        <f t="shared" ref="AP79" si="129">IF($AL79&gt;=2,IF(AND($AF79="",$AG79=""),"",IF(AND($AF79&gt;5,$AG79&lt;6),"IV","")),)</f>
        <v/>
      </c>
      <c r="AQ79" s="131"/>
      <c r="AR79" s="31"/>
    </row>
    <row r="80" spans="1:44" ht="38.25" customHeight="1" x14ac:dyDescent="0.2">
      <c r="A80" s="113"/>
      <c r="B80" s="143"/>
      <c r="C80" s="135"/>
      <c r="D80" s="143"/>
      <c r="E80" s="135"/>
      <c r="F80" s="135"/>
      <c r="G80" s="137"/>
      <c r="H80" s="132"/>
      <c r="I80" s="45">
        <v>26.2</v>
      </c>
      <c r="J80" s="36"/>
      <c r="K80" s="38"/>
      <c r="L80" s="39"/>
      <c r="M80" s="146"/>
      <c r="N80" s="133"/>
      <c r="O80" s="133"/>
      <c r="P80" s="139"/>
      <c r="Q80" s="133"/>
      <c r="R80" s="45">
        <f>IF(Q79="Si",1,0)</f>
        <v>0</v>
      </c>
      <c r="S80" s="45">
        <v>26.2</v>
      </c>
      <c r="T80" s="37"/>
      <c r="U80" s="135"/>
      <c r="V80" s="40"/>
      <c r="W80" s="40"/>
      <c r="X80" s="40"/>
      <c r="Y80" s="40"/>
      <c r="Z80" s="40" t="str">
        <f t="shared" si="125"/>
        <v/>
      </c>
      <c r="AA80" s="45"/>
      <c r="AB80" s="41"/>
      <c r="AC80" s="125"/>
      <c r="AD80" s="41"/>
      <c r="AE80" s="41"/>
      <c r="AF80" s="125"/>
      <c r="AG80" s="125"/>
      <c r="AH80" s="126"/>
      <c r="AI80" s="126"/>
      <c r="AJ80" s="126"/>
      <c r="AK80" s="126"/>
      <c r="AL80" s="126"/>
      <c r="AM80" s="127"/>
      <c r="AN80" s="127"/>
      <c r="AO80" s="127"/>
      <c r="AP80" s="127"/>
      <c r="AQ80" s="131"/>
      <c r="AR80" s="31"/>
    </row>
    <row r="81" spans="1:44" ht="38.25" customHeight="1" x14ac:dyDescent="0.2">
      <c r="A81" s="113"/>
      <c r="B81" s="143"/>
      <c r="C81" s="135"/>
      <c r="D81" s="143"/>
      <c r="E81" s="135"/>
      <c r="F81" s="135"/>
      <c r="G81" s="137"/>
      <c r="H81" s="132"/>
      <c r="I81" s="45">
        <v>26.3</v>
      </c>
      <c r="J81" s="36"/>
      <c r="K81" s="38"/>
      <c r="L81" s="39"/>
      <c r="M81" s="146"/>
      <c r="N81" s="133"/>
      <c r="O81" s="133"/>
      <c r="P81" s="139"/>
      <c r="Q81" s="133"/>
      <c r="R81" s="45">
        <f>IF(Q79="Si",1,0)</f>
        <v>0</v>
      </c>
      <c r="S81" s="45">
        <v>26.3</v>
      </c>
      <c r="T81" s="37"/>
      <c r="U81" s="135"/>
      <c r="V81" s="40"/>
      <c r="W81" s="40"/>
      <c r="X81" s="40"/>
      <c r="Y81" s="40"/>
      <c r="Z81" s="40" t="str">
        <f t="shared" si="125"/>
        <v/>
      </c>
      <c r="AA81" s="45"/>
      <c r="AB81" s="41"/>
      <c r="AC81" s="125"/>
      <c r="AD81" s="41"/>
      <c r="AE81" s="41"/>
      <c r="AF81" s="125"/>
      <c r="AG81" s="125"/>
      <c r="AH81" s="126"/>
      <c r="AI81" s="126"/>
      <c r="AJ81" s="126"/>
      <c r="AK81" s="126"/>
      <c r="AL81" s="126"/>
      <c r="AM81" s="127"/>
      <c r="AN81" s="127"/>
      <c r="AO81" s="127"/>
      <c r="AP81" s="127"/>
      <c r="AQ81" s="131"/>
      <c r="AR81" s="31"/>
    </row>
    <row r="82" spans="1:44" ht="38.25" customHeight="1" x14ac:dyDescent="0.2">
      <c r="A82" s="113" t="s">
        <v>192</v>
      </c>
      <c r="B82" s="143" t="s">
        <v>337</v>
      </c>
      <c r="C82" s="135" t="s">
        <v>53</v>
      </c>
      <c r="D82" s="196" t="s">
        <v>339</v>
      </c>
      <c r="E82" s="135" t="s">
        <v>61</v>
      </c>
      <c r="F82" s="135" t="s">
        <v>61</v>
      </c>
      <c r="G82" s="137" t="s">
        <v>63</v>
      </c>
      <c r="H82" s="132"/>
      <c r="I82" s="45">
        <v>27.1</v>
      </c>
      <c r="J82" s="36" t="s">
        <v>341</v>
      </c>
      <c r="K82" s="38" t="s">
        <v>70</v>
      </c>
      <c r="L82" s="39" t="s">
        <v>71</v>
      </c>
      <c r="M82" s="146" t="s">
        <v>342</v>
      </c>
      <c r="N82" s="133">
        <v>8</v>
      </c>
      <c r="O82" s="133">
        <v>7</v>
      </c>
      <c r="P82" s="139" t="str">
        <f t="shared" ref="P82" si="130">IF(AND(N82&lt;&gt;"",O82&lt;&gt;""),IF(AND(N82&gt;5,O82&gt;5),"I",IF(AND(N82&lt;=5,O82&lt;5),"II",IF(AND(N82&gt;5,O82&lt;=5),"IV",IF(AND(N82&lt;=5,O82&lt;=5),"III",)))),"")</f>
        <v>I</v>
      </c>
      <c r="Q82" s="133" t="s">
        <v>77</v>
      </c>
      <c r="R82" s="45">
        <f>IF(Q82="Si",1,0)</f>
        <v>1</v>
      </c>
      <c r="S82" s="45">
        <v>27.1</v>
      </c>
      <c r="T82" s="37" t="s">
        <v>346</v>
      </c>
      <c r="U82" s="135" t="s">
        <v>80</v>
      </c>
      <c r="V82" s="40" t="s">
        <v>77</v>
      </c>
      <c r="W82" s="40" t="s">
        <v>77</v>
      </c>
      <c r="X82" s="40" t="s">
        <v>76</v>
      </c>
      <c r="Y82" s="40" t="s">
        <v>76</v>
      </c>
      <c r="Z82" s="40" t="str">
        <f t="shared" si="125"/>
        <v>DEFICIENTE</v>
      </c>
      <c r="AA82" s="45"/>
      <c r="AB82" s="41"/>
      <c r="AC82" s="125" t="s">
        <v>76</v>
      </c>
      <c r="AD82" s="41"/>
      <c r="AE82" s="41"/>
      <c r="AF82" s="125">
        <v>5</v>
      </c>
      <c r="AG82" s="125">
        <v>5</v>
      </c>
      <c r="AH82" s="126">
        <v>0</v>
      </c>
      <c r="AI82" s="126">
        <v>0</v>
      </c>
      <c r="AJ82" s="126">
        <v>1</v>
      </c>
      <c r="AK82" s="126">
        <v>1</v>
      </c>
      <c r="AL82" s="126">
        <v>2</v>
      </c>
      <c r="AM82" s="127" t="str">
        <f t="shared" ref="AM82" si="131">IF($AL82&gt;=2,IF(AND($AF82="",$AG82=""),"",IF(AND($AF82&gt;5,$AG82&gt;5),"I","")),)</f>
        <v/>
      </c>
      <c r="AN82" s="127" t="str">
        <f t="shared" ref="AN82" si="132">IF($AL82&gt;=2,IF(AND($AF82="",$AG82=""),"",IF(AND($AF82&lt;6,$AG82&gt;5),"II","")),)</f>
        <v/>
      </c>
      <c r="AO82" s="127" t="str">
        <f t="shared" ref="AO82" si="133">IF($AL82&gt;=2,IF(AND($AF82="",$AG82=""),"",IF(AND($AF82&lt;6,$AG82&lt;6),"III","")),)</f>
        <v>III</v>
      </c>
      <c r="AP82" s="127" t="str">
        <f t="shared" ref="AP82" si="134">IF($AL82&gt;=2,IF(AND($AF82="",$AG82=""),"",IF(AND($AF82&gt;5,$AG82&lt;6),"IV","")),)</f>
        <v/>
      </c>
      <c r="AQ82" s="131" t="s">
        <v>82</v>
      </c>
      <c r="AR82" s="31" t="s">
        <v>348</v>
      </c>
    </row>
    <row r="83" spans="1:44" ht="38.25" customHeight="1" x14ac:dyDescent="0.2">
      <c r="A83" s="113"/>
      <c r="B83" s="143"/>
      <c r="C83" s="135"/>
      <c r="D83" s="196"/>
      <c r="E83" s="135"/>
      <c r="F83" s="135"/>
      <c r="G83" s="137"/>
      <c r="H83" s="132"/>
      <c r="I83" s="45">
        <v>27.2</v>
      </c>
      <c r="J83" s="36"/>
      <c r="K83" s="38"/>
      <c r="L83" s="39"/>
      <c r="M83" s="146"/>
      <c r="N83" s="133"/>
      <c r="O83" s="133"/>
      <c r="P83" s="139"/>
      <c r="Q83" s="133"/>
      <c r="R83" s="45">
        <f>IF(Q82="Si",1,0)</f>
        <v>1</v>
      </c>
      <c r="S83" s="45">
        <v>27.2</v>
      </c>
      <c r="T83" s="37"/>
      <c r="U83" s="135"/>
      <c r="V83" s="40"/>
      <c r="W83" s="40"/>
      <c r="X83" s="40"/>
      <c r="Y83" s="40"/>
      <c r="Z83" s="40" t="str">
        <f t="shared" si="125"/>
        <v/>
      </c>
      <c r="AA83" s="45"/>
      <c r="AB83" s="41"/>
      <c r="AC83" s="125"/>
      <c r="AD83" s="41"/>
      <c r="AE83" s="41"/>
      <c r="AF83" s="125"/>
      <c r="AG83" s="125"/>
      <c r="AH83" s="126"/>
      <c r="AI83" s="126"/>
      <c r="AJ83" s="126"/>
      <c r="AK83" s="126"/>
      <c r="AL83" s="126"/>
      <c r="AM83" s="127"/>
      <c r="AN83" s="127"/>
      <c r="AO83" s="127"/>
      <c r="AP83" s="127"/>
      <c r="AQ83" s="131"/>
      <c r="AR83" s="31" t="s">
        <v>349</v>
      </c>
    </row>
    <row r="84" spans="1:44" ht="38.25" customHeight="1" x14ac:dyDescent="0.2">
      <c r="A84" s="113"/>
      <c r="B84" s="143"/>
      <c r="C84" s="135"/>
      <c r="D84" s="196"/>
      <c r="E84" s="135"/>
      <c r="F84" s="135"/>
      <c r="G84" s="137"/>
      <c r="H84" s="132"/>
      <c r="I84" s="45">
        <v>27.3</v>
      </c>
      <c r="J84" s="36"/>
      <c r="K84" s="38"/>
      <c r="L84" s="39"/>
      <c r="M84" s="146"/>
      <c r="N84" s="133"/>
      <c r="O84" s="133"/>
      <c r="P84" s="139"/>
      <c r="Q84" s="133"/>
      <c r="R84" s="45">
        <f>IF(Q82="Si",1,0)</f>
        <v>1</v>
      </c>
      <c r="S84" s="45">
        <v>27.3</v>
      </c>
      <c r="T84" s="37"/>
      <c r="U84" s="135"/>
      <c r="V84" s="40"/>
      <c r="W84" s="40"/>
      <c r="X84" s="40"/>
      <c r="Y84" s="40"/>
      <c r="Z84" s="40" t="str">
        <f t="shared" si="125"/>
        <v/>
      </c>
      <c r="AA84" s="45"/>
      <c r="AB84" s="41"/>
      <c r="AC84" s="125"/>
      <c r="AD84" s="41"/>
      <c r="AE84" s="41"/>
      <c r="AF84" s="125"/>
      <c r="AG84" s="125"/>
      <c r="AH84" s="126"/>
      <c r="AI84" s="126"/>
      <c r="AJ84" s="126"/>
      <c r="AK84" s="126"/>
      <c r="AL84" s="126"/>
      <c r="AM84" s="127"/>
      <c r="AN84" s="127"/>
      <c r="AO84" s="127"/>
      <c r="AP84" s="127"/>
      <c r="AQ84" s="131"/>
      <c r="AR84" s="31"/>
    </row>
    <row r="85" spans="1:44" ht="38.25" customHeight="1" x14ac:dyDescent="0.2">
      <c r="A85" s="113" t="s">
        <v>338</v>
      </c>
      <c r="B85" s="143" t="s">
        <v>337</v>
      </c>
      <c r="C85" s="135" t="s">
        <v>53</v>
      </c>
      <c r="D85" s="189" t="s">
        <v>340</v>
      </c>
      <c r="E85" s="135" t="s">
        <v>61</v>
      </c>
      <c r="F85" s="135" t="s">
        <v>61</v>
      </c>
      <c r="G85" s="137" t="s">
        <v>63</v>
      </c>
      <c r="H85" s="132"/>
      <c r="I85" s="45">
        <v>28.1</v>
      </c>
      <c r="J85" s="36" t="s">
        <v>345</v>
      </c>
      <c r="K85" s="38" t="s">
        <v>70</v>
      </c>
      <c r="L85" s="39" t="s">
        <v>71</v>
      </c>
      <c r="M85" s="146" t="s">
        <v>343</v>
      </c>
      <c r="N85" s="133">
        <v>8</v>
      </c>
      <c r="O85" s="133">
        <v>5</v>
      </c>
      <c r="P85" s="139" t="str">
        <f t="shared" ref="P85" si="135">IF(AND(N85&lt;&gt;"",O85&lt;&gt;""),IF(AND(N85&gt;5,O85&gt;5),"I",IF(AND(N85&lt;=5,O85&lt;5),"II",IF(AND(N85&gt;5,O85&lt;=5),"IV",IF(AND(N85&lt;=5,O85&lt;=5),"III",)))),"")</f>
        <v>IV</v>
      </c>
      <c r="Q85" s="133" t="s">
        <v>77</v>
      </c>
      <c r="R85" s="45">
        <f>IF(Q85="Si",1,0)</f>
        <v>1</v>
      </c>
      <c r="S85" s="45">
        <v>28.1</v>
      </c>
      <c r="T85" s="37" t="s">
        <v>347</v>
      </c>
      <c r="U85" s="135" t="s">
        <v>80</v>
      </c>
      <c r="V85" s="40" t="s">
        <v>77</v>
      </c>
      <c r="W85" s="40" t="s">
        <v>77</v>
      </c>
      <c r="X85" s="40" t="s">
        <v>77</v>
      </c>
      <c r="Y85" s="40" t="s">
        <v>76</v>
      </c>
      <c r="Z85" s="40" t="str">
        <f t="shared" ref="Z85:Z93" si="136">IF($T85&lt;&gt;"",IF(AND(V85="SI",W85="SI",X85="SI",Y85="SI"),"SUFICIENTE",IF(OR(V85="NO",W85="NO",X85="NO",Y85="NO"),"DEFICIENTE",IF(OR(V85="",W85="",X85="",Y85=""),"FALTA VALORAR EL CONTROL",""))),"")</f>
        <v>DEFICIENTE</v>
      </c>
      <c r="AA85" s="45"/>
      <c r="AB85" s="41"/>
      <c r="AC85" s="125" t="s">
        <v>76</v>
      </c>
      <c r="AD85" s="41"/>
      <c r="AE85" s="41"/>
      <c r="AF85" s="125">
        <v>8</v>
      </c>
      <c r="AG85" s="125">
        <v>5</v>
      </c>
      <c r="AH85" s="126">
        <v>0</v>
      </c>
      <c r="AI85" s="126">
        <v>0</v>
      </c>
      <c r="AJ85" s="126">
        <v>1</v>
      </c>
      <c r="AK85" s="126">
        <v>1</v>
      </c>
      <c r="AL85" s="126">
        <v>2</v>
      </c>
      <c r="AM85" s="127" t="str">
        <f t="shared" ref="AM85" si="137">IF($AL85&gt;=2,IF(AND($AF85="",$AG85=""),"",IF(AND($AF85&gt;5,$AG85&gt;5),"I","")),)</f>
        <v/>
      </c>
      <c r="AN85" s="127" t="str">
        <f t="shared" ref="AN85" si="138">IF($AL85&gt;=2,IF(AND($AF85="",$AG85=""),"",IF(AND($AF85&lt;6,$AG85&gt;5),"II","")),)</f>
        <v/>
      </c>
      <c r="AO85" s="127" t="str">
        <f t="shared" ref="AO85" si="139">IF($AL85&gt;=2,IF(AND($AF85="",$AG85=""),"",IF(AND($AF85&lt;6,$AG85&lt;6),"III","")),)</f>
        <v/>
      </c>
      <c r="AP85" s="127" t="str">
        <f t="shared" ref="AP85" si="140">IF($AL85&gt;=2,IF(AND($AF85="",$AG85=""),"",IF(AND($AF85&gt;5,$AG85&lt;6),"IV","")),)</f>
        <v>IV</v>
      </c>
      <c r="AQ85" s="198" t="s">
        <v>82</v>
      </c>
      <c r="AR85" s="31" t="s">
        <v>350</v>
      </c>
    </row>
    <row r="86" spans="1:44" ht="38.25" customHeight="1" x14ac:dyDescent="0.2">
      <c r="A86" s="113"/>
      <c r="B86" s="143"/>
      <c r="C86" s="135"/>
      <c r="D86" s="189"/>
      <c r="E86" s="135"/>
      <c r="F86" s="135"/>
      <c r="G86" s="137"/>
      <c r="H86" s="132"/>
      <c r="I86" s="45">
        <v>28.2</v>
      </c>
      <c r="J86" s="36" t="s">
        <v>344</v>
      </c>
      <c r="K86" s="38" t="s">
        <v>70</v>
      </c>
      <c r="L86" s="39" t="s">
        <v>71</v>
      </c>
      <c r="M86" s="146"/>
      <c r="N86" s="133"/>
      <c r="O86" s="133"/>
      <c r="P86" s="139"/>
      <c r="Q86" s="133"/>
      <c r="R86" s="45">
        <f>IF(Q85="Si",1,0)</f>
        <v>1</v>
      </c>
      <c r="S86" s="45">
        <v>28.2</v>
      </c>
      <c r="T86" s="37"/>
      <c r="U86" s="135"/>
      <c r="V86" s="40"/>
      <c r="W86" s="40"/>
      <c r="X86" s="40"/>
      <c r="Y86" s="40"/>
      <c r="Z86" s="40" t="str">
        <f t="shared" si="136"/>
        <v/>
      </c>
      <c r="AA86" s="45"/>
      <c r="AB86" s="41"/>
      <c r="AC86" s="125"/>
      <c r="AD86" s="41"/>
      <c r="AE86" s="41"/>
      <c r="AF86" s="125"/>
      <c r="AG86" s="125"/>
      <c r="AH86" s="126"/>
      <c r="AI86" s="126"/>
      <c r="AJ86" s="126"/>
      <c r="AK86" s="126"/>
      <c r="AL86" s="126"/>
      <c r="AM86" s="127"/>
      <c r="AN86" s="127"/>
      <c r="AO86" s="127"/>
      <c r="AP86" s="127"/>
      <c r="AQ86" s="199"/>
      <c r="AR86" s="31" t="s">
        <v>351</v>
      </c>
    </row>
    <row r="87" spans="1:44" ht="38.25" customHeight="1" thickBot="1" x14ac:dyDescent="0.25">
      <c r="A87" s="113"/>
      <c r="B87" s="143"/>
      <c r="C87" s="135"/>
      <c r="D87" s="189"/>
      <c r="E87" s="135"/>
      <c r="F87" s="135"/>
      <c r="G87" s="137"/>
      <c r="H87" s="132"/>
      <c r="I87" s="45">
        <v>28.3</v>
      </c>
      <c r="J87" s="36"/>
      <c r="K87" s="38"/>
      <c r="L87" s="39"/>
      <c r="M87" s="146"/>
      <c r="N87" s="133"/>
      <c r="O87" s="133"/>
      <c r="P87" s="139"/>
      <c r="Q87" s="133"/>
      <c r="R87" s="45">
        <f>IF(Q85="Si",1,0)</f>
        <v>1</v>
      </c>
      <c r="S87" s="45">
        <v>28.3</v>
      </c>
      <c r="T87" s="37"/>
      <c r="U87" s="135"/>
      <c r="V87" s="40"/>
      <c r="W87" s="40"/>
      <c r="X87" s="40"/>
      <c r="Y87" s="40"/>
      <c r="Z87" s="40" t="str">
        <f t="shared" si="136"/>
        <v/>
      </c>
      <c r="AA87" s="45"/>
      <c r="AB87" s="41"/>
      <c r="AC87" s="125"/>
      <c r="AD87" s="41"/>
      <c r="AE87" s="41"/>
      <c r="AF87" s="125"/>
      <c r="AG87" s="125"/>
      <c r="AH87" s="126"/>
      <c r="AI87" s="126"/>
      <c r="AJ87" s="126"/>
      <c r="AK87" s="126"/>
      <c r="AL87" s="126"/>
      <c r="AM87" s="127"/>
      <c r="AN87" s="127"/>
      <c r="AO87" s="127"/>
      <c r="AP87" s="127"/>
      <c r="AQ87" s="200"/>
      <c r="AR87" s="31" t="s">
        <v>352</v>
      </c>
    </row>
    <row r="88" spans="1:44" ht="38.25" customHeight="1" x14ac:dyDescent="0.2">
      <c r="A88" s="113" t="s">
        <v>353</v>
      </c>
      <c r="B88" s="197" t="s">
        <v>52</v>
      </c>
      <c r="C88" s="165" t="s">
        <v>53</v>
      </c>
      <c r="D88" s="197" t="s">
        <v>57</v>
      </c>
      <c r="E88" s="201" t="s">
        <v>58</v>
      </c>
      <c r="F88" s="165" t="s">
        <v>61</v>
      </c>
      <c r="G88" s="171" t="s">
        <v>63</v>
      </c>
      <c r="H88" s="132"/>
      <c r="I88" s="45">
        <v>29.1</v>
      </c>
      <c r="J88" s="47" t="s">
        <v>354</v>
      </c>
      <c r="K88" s="33" t="s">
        <v>70</v>
      </c>
      <c r="L88" s="32" t="s">
        <v>71</v>
      </c>
      <c r="M88" s="202" t="s">
        <v>73</v>
      </c>
      <c r="N88" s="133">
        <v>4</v>
      </c>
      <c r="O88" s="133">
        <v>6</v>
      </c>
      <c r="P88" s="179" t="str">
        <f>IF(AND(N88&lt;&gt;"",O88&lt;&gt;""),IF(AND(N88&gt;5,O88&gt;5),"I",IF(AND(N88&lt;=5,O88&gt;5),"II",IF(AND(N88&gt;5,O88&lt;=5),"IV",IF(AND(N88&lt;=5,O88&lt;=5),"III",)))),"")</f>
        <v>II</v>
      </c>
      <c r="Q88" s="133" t="s">
        <v>76</v>
      </c>
      <c r="R88" s="45">
        <f>IF(Q88="Si",1,0)</f>
        <v>0</v>
      </c>
      <c r="S88" s="45">
        <v>29.1</v>
      </c>
      <c r="T88" s="52" t="s">
        <v>78</v>
      </c>
      <c r="U88" s="135" t="s">
        <v>80</v>
      </c>
      <c r="V88" s="29" t="s">
        <v>76</v>
      </c>
      <c r="W88" s="29" t="s">
        <v>76</v>
      </c>
      <c r="X88" s="29" t="s">
        <v>76</v>
      </c>
      <c r="Y88" s="29" t="s">
        <v>76</v>
      </c>
      <c r="Z88" s="29" t="str">
        <f>IF($T88&lt;&gt;"",IF(AND(V88="SI",W88="SI",X88="SI",Y88="SI"),"SUFICIENTE",IF(OR(V88="NO",W88="NO",X88="NO",Y88="NO"),"DEFICIENTE",IF(OR(V88="",W88="",X88="",Y88=""),"FALTA VALORAR EL CONTROL",""))),"")</f>
        <v>DEFICIENTE</v>
      </c>
      <c r="AA88" s="45"/>
      <c r="AB88" s="41"/>
      <c r="AC88" s="125" t="s">
        <v>76</v>
      </c>
      <c r="AD88" s="41"/>
      <c r="AE88" s="41"/>
      <c r="AF88" s="125">
        <v>5</v>
      </c>
      <c r="AG88" s="125">
        <v>6</v>
      </c>
      <c r="AH88" s="126">
        <v>0</v>
      </c>
      <c r="AI88" s="126">
        <v>0</v>
      </c>
      <c r="AJ88" s="126">
        <v>1</v>
      </c>
      <c r="AK88" s="126">
        <v>1</v>
      </c>
      <c r="AL88" s="126">
        <v>2</v>
      </c>
      <c r="AM88" s="127" t="str">
        <f t="shared" ref="AM88" si="141">IF($AL88&gt;=2,IF(AND($AF88="",$AG88=""),"",IF(AND($AF88&gt;5,$AG88&gt;5),"I","")),)</f>
        <v/>
      </c>
      <c r="AN88" s="127" t="str">
        <f t="shared" ref="AN88" si="142">IF($AL88&gt;=2,IF(AND($AF88="",$AG88=""),"",IF(AND($AF88&lt;6,$AG88&gt;5),"II","")),)</f>
        <v>II</v>
      </c>
      <c r="AO88" s="127" t="str">
        <f t="shared" ref="AO88" si="143">IF($AL88&gt;=2,IF(AND($AF88="",$AG88=""),"",IF(AND($AF88&lt;6,$AG88&lt;6),"III","")),)</f>
        <v/>
      </c>
      <c r="AP88" s="127" t="str">
        <f t="shared" ref="AP88" si="144">IF($AL88&gt;=2,IF(AND($AF88="",$AG88=""),"",IF(AND($AF88&gt;5,$AG88&lt;6),"IV","")),)</f>
        <v/>
      </c>
      <c r="AQ88" s="147" t="s">
        <v>81</v>
      </c>
      <c r="AR88" s="53" t="s">
        <v>83</v>
      </c>
    </row>
    <row r="89" spans="1:44" ht="38.25" customHeight="1" x14ac:dyDescent="0.2">
      <c r="A89" s="113"/>
      <c r="B89" s="134"/>
      <c r="C89" s="135"/>
      <c r="D89" s="134"/>
      <c r="E89" s="136"/>
      <c r="F89" s="135"/>
      <c r="G89" s="137"/>
      <c r="H89" s="132"/>
      <c r="I89" s="45">
        <v>29.2</v>
      </c>
      <c r="J89" s="36"/>
      <c r="K89" s="38"/>
      <c r="L89" s="39"/>
      <c r="M89" s="138"/>
      <c r="N89" s="133"/>
      <c r="O89" s="133"/>
      <c r="P89" s="139"/>
      <c r="Q89" s="133"/>
      <c r="R89" s="45">
        <f>IF(Q88="Si",1,0)</f>
        <v>0</v>
      </c>
      <c r="S89" s="45">
        <v>29.2</v>
      </c>
      <c r="T89" s="37"/>
      <c r="U89" s="135"/>
      <c r="V89" s="40"/>
      <c r="W89" s="40"/>
      <c r="X89" s="40"/>
      <c r="Y89" s="40"/>
      <c r="Z89" s="40" t="str">
        <f t="shared" si="136"/>
        <v/>
      </c>
      <c r="AA89" s="45"/>
      <c r="AB89" s="41"/>
      <c r="AC89" s="125"/>
      <c r="AD89" s="41"/>
      <c r="AE89" s="41"/>
      <c r="AF89" s="125"/>
      <c r="AG89" s="125"/>
      <c r="AH89" s="126"/>
      <c r="AI89" s="126"/>
      <c r="AJ89" s="126"/>
      <c r="AK89" s="126"/>
      <c r="AL89" s="126"/>
      <c r="AM89" s="127"/>
      <c r="AN89" s="127"/>
      <c r="AO89" s="127"/>
      <c r="AP89" s="127"/>
      <c r="AQ89" s="131"/>
      <c r="AR89" s="144" t="s">
        <v>84</v>
      </c>
    </row>
    <row r="90" spans="1:44" ht="38.25" customHeight="1" thickBot="1" x14ac:dyDescent="0.25">
      <c r="A90" s="113"/>
      <c r="B90" s="134"/>
      <c r="C90" s="135"/>
      <c r="D90" s="134"/>
      <c r="E90" s="136"/>
      <c r="F90" s="135"/>
      <c r="G90" s="137"/>
      <c r="H90" s="132"/>
      <c r="I90" s="45">
        <v>29.3</v>
      </c>
      <c r="J90" s="36"/>
      <c r="K90" s="38"/>
      <c r="L90" s="39"/>
      <c r="M90" s="138"/>
      <c r="N90" s="133"/>
      <c r="O90" s="133"/>
      <c r="P90" s="139"/>
      <c r="Q90" s="133"/>
      <c r="R90" s="45">
        <f>IF(Q88="Si",1,0)</f>
        <v>0</v>
      </c>
      <c r="S90" s="45">
        <v>29.3</v>
      </c>
      <c r="T90" s="37"/>
      <c r="U90" s="135"/>
      <c r="V90" s="40"/>
      <c r="W90" s="40"/>
      <c r="X90" s="40"/>
      <c r="Y90" s="40"/>
      <c r="Z90" s="40" t="str">
        <f t="shared" si="136"/>
        <v/>
      </c>
      <c r="AA90" s="45"/>
      <c r="AB90" s="41"/>
      <c r="AC90" s="125"/>
      <c r="AD90" s="41"/>
      <c r="AE90" s="41"/>
      <c r="AF90" s="125"/>
      <c r="AG90" s="125"/>
      <c r="AH90" s="126"/>
      <c r="AI90" s="126"/>
      <c r="AJ90" s="126"/>
      <c r="AK90" s="126"/>
      <c r="AL90" s="126"/>
      <c r="AM90" s="127"/>
      <c r="AN90" s="127"/>
      <c r="AO90" s="127"/>
      <c r="AP90" s="127"/>
      <c r="AQ90" s="131"/>
      <c r="AR90" s="144"/>
    </row>
    <row r="91" spans="1:44" ht="38.25" customHeight="1" x14ac:dyDescent="0.2">
      <c r="A91" s="113" t="s">
        <v>355</v>
      </c>
      <c r="B91" s="96" t="s">
        <v>52</v>
      </c>
      <c r="C91" s="97" t="s">
        <v>53</v>
      </c>
      <c r="D91" s="96" t="s">
        <v>56</v>
      </c>
      <c r="E91" s="98" t="s">
        <v>59</v>
      </c>
      <c r="F91" s="97" t="s">
        <v>61</v>
      </c>
      <c r="G91" s="99" t="s">
        <v>63</v>
      </c>
      <c r="H91" s="132"/>
      <c r="I91" s="48">
        <v>30.1</v>
      </c>
      <c r="J91" s="49" t="s">
        <v>65</v>
      </c>
      <c r="K91" s="50" t="s">
        <v>70</v>
      </c>
      <c r="L91" s="51" t="s">
        <v>71</v>
      </c>
      <c r="M91" s="117" t="s">
        <v>74</v>
      </c>
      <c r="N91" s="203">
        <v>4</v>
      </c>
      <c r="O91" s="203">
        <v>6</v>
      </c>
      <c r="P91" s="206" t="str">
        <f>IF(AND(N91&lt;&gt;"",O91&lt;&gt;""),IF(AND(N91&gt;5,O91&gt;5),"I",IF(AND(N91&lt;=5,O91&gt;5),"II",IF(AND(N91&gt;5,O91&lt;=5),"IV",IF(AND(N91&lt;=5,O91&lt;=5),"III",)))),"")</f>
        <v>II</v>
      </c>
      <c r="Q91" s="203" t="s">
        <v>76</v>
      </c>
      <c r="R91" s="45">
        <f>IF(Q91="Si",1,0)</f>
        <v>0</v>
      </c>
      <c r="S91" s="45">
        <v>30.1</v>
      </c>
      <c r="T91" s="54" t="s">
        <v>78</v>
      </c>
      <c r="U91" s="190" t="s">
        <v>80</v>
      </c>
      <c r="V91" s="29" t="s">
        <v>76</v>
      </c>
      <c r="W91" s="29" t="s">
        <v>76</v>
      </c>
      <c r="X91" s="29" t="s">
        <v>76</v>
      </c>
      <c r="Y91" s="29" t="s">
        <v>76</v>
      </c>
      <c r="Z91" s="40" t="str">
        <f t="shared" si="136"/>
        <v>DEFICIENTE</v>
      </c>
      <c r="AA91" s="45"/>
      <c r="AB91" s="41"/>
      <c r="AC91" s="125" t="s">
        <v>76</v>
      </c>
      <c r="AD91" s="41"/>
      <c r="AE91" s="41"/>
      <c r="AF91" s="125">
        <v>5</v>
      </c>
      <c r="AG91" s="125">
        <v>6</v>
      </c>
      <c r="AH91" s="126">
        <v>0</v>
      </c>
      <c r="AI91" s="126">
        <v>0</v>
      </c>
      <c r="AJ91" s="126">
        <v>1</v>
      </c>
      <c r="AK91" s="126">
        <v>1</v>
      </c>
      <c r="AL91" s="126">
        <v>2</v>
      </c>
      <c r="AM91" s="127" t="str">
        <f t="shared" ref="AM91" si="145">IF($AL91&gt;=2,IF(AND($AF91="",$AG91=""),"",IF(AND($AF91&gt;5,$AG91&gt;5),"I","")),)</f>
        <v/>
      </c>
      <c r="AN91" s="127" t="str">
        <f t="shared" ref="AN91" si="146">IF($AL91&gt;=2,IF(AND($AF91="",$AG91=""),"",IF(AND($AF91&lt;6,$AG91&gt;5),"II","")),)</f>
        <v>II</v>
      </c>
      <c r="AO91" s="127" t="str">
        <f t="shared" ref="AO91" si="147">IF($AL91&gt;=2,IF(AND($AF91="",$AG91=""),"",IF(AND($AF91&lt;6,$AG91&lt;6),"III","")),)</f>
        <v/>
      </c>
      <c r="AP91" s="127" t="str">
        <f t="shared" ref="AP91" si="148">IF($AL91&gt;=2,IF(AND($AF91="",$AG91=""),"",IF(AND($AF91&gt;5,$AG91&lt;6),"IV","")),)</f>
        <v/>
      </c>
      <c r="AQ91" s="131" t="s">
        <v>81</v>
      </c>
      <c r="AR91" s="145" t="s">
        <v>85</v>
      </c>
    </row>
    <row r="92" spans="1:44" ht="38.25" customHeight="1" x14ac:dyDescent="0.2">
      <c r="A92" s="113"/>
      <c r="B92" s="96"/>
      <c r="C92" s="97"/>
      <c r="D92" s="96"/>
      <c r="E92" s="98"/>
      <c r="F92" s="97"/>
      <c r="G92" s="99"/>
      <c r="H92" s="132"/>
      <c r="I92" s="48">
        <v>30.2</v>
      </c>
      <c r="J92" s="49" t="s">
        <v>66</v>
      </c>
      <c r="K92" s="50" t="s">
        <v>70</v>
      </c>
      <c r="L92" s="51" t="s">
        <v>71</v>
      </c>
      <c r="M92" s="117"/>
      <c r="N92" s="204"/>
      <c r="O92" s="204"/>
      <c r="P92" s="207"/>
      <c r="Q92" s="204"/>
      <c r="R92" s="45">
        <f>IF(Q91="Si",1,0)</f>
        <v>0</v>
      </c>
      <c r="S92" s="45">
        <v>30.2</v>
      </c>
      <c r="T92" s="37"/>
      <c r="U92" s="191"/>
      <c r="V92" s="40"/>
      <c r="W92" s="40"/>
      <c r="X92" s="40"/>
      <c r="Y92" s="40"/>
      <c r="Z92" s="40" t="str">
        <f t="shared" si="136"/>
        <v/>
      </c>
      <c r="AA92" s="45"/>
      <c r="AB92" s="41"/>
      <c r="AC92" s="125"/>
      <c r="AD92" s="41"/>
      <c r="AE92" s="41"/>
      <c r="AF92" s="125"/>
      <c r="AG92" s="125"/>
      <c r="AH92" s="126"/>
      <c r="AI92" s="126"/>
      <c r="AJ92" s="126"/>
      <c r="AK92" s="126"/>
      <c r="AL92" s="126"/>
      <c r="AM92" s="127"/>
      <c r="AN92" s="127"/>
      <c r="AO92" s="127"/>
      <c r="AP92" s="127"/>
      <c r="AQ92" s="131"/>
      <c r="AR92" s="145"/>
    </row>
    <row r="93" spans="1:44" ht="38.25" customHeight="1" x14ac:dyDescent="0.2">
      <c r="A93" s="113"/>
      <c r="B93" s="96"/>
      <c r="C93" s="97"/>
      <c r="D93" s="96"/>
      <c r="E93" s="98"/>
      <c r="F93" s="97"/>
      <c r="G93" s="99"/>
      <c r="H93" s="132"/>
      <c r="I93" s="48">
        <v>30.3</v>
      </c>
      <c r="J93" s="49" t="s">
        <v>67</v>
      </c>
      <c r="K93" s="50" t="s">
        <v>70</v>
      </c>
      <c r="L93" s="51" t="s">
        <v>71</v>
      </c>
      <c r="M93" s="117"/>
      <c r="N93" s="205"/>
      <c r="O93" s="205"/>
      <c r="P93" s="208"/>
      <c r="Q93" s="205"/>
      <c r="R93" s="45">
        <f>IF(Q91="Si",1,0)</f>
        <v>0</v>
      </c>
      <c r="S93" s="45">
        <v>30.3</v>
      </c>
      <c r="T93" s="37"/>
      <c r="U93" s="192"/>
      <c r="V93" s="40"/>
      <c r="W93" s="40"/>
      <c r="X93" s="40"/>
      <c r="Y93" s="40"/>
      <c r="Z93" s="40" t="str">
        <f t="shared" si="136"/>
        <v/>
      </c>
      <c r="AA93" s="45"/>
      <c r="AB93" s="41"/>
      <c r="AC93" s="125"/>
      <c r="AD93" s="41"/>
      <c r="AE93" s="41"/>
      <c r="AF93" s="125"/>
      <c r="AG93" s="125"/>
      <c r="AH93" s="126"/>
      <c r="AI93" s="126"/>
      <c r="AJ93" s="126"/>
      <c r="AK93" s="126"/>
      <c r="AL93" s="126"/>
      <c r="AM93" s="127"/>
      <c r="AN93" s="127"/>
      <c r="AO93" s="127"/>
      <c r="AP93" s="127"/>
      <c r="AQ93" s="131"/>
      <c r="AR93" s="55" t="s">
        <v>84</v>
      </c>
    </row>
    <row r="94" spans="1:44" ht="38.25" customHeight="1" x14ac:dyDescent="0.2">
      <c r="A94" s="113" t="s">
        <v>356</v>
      </c>
      <c r="B94" s="96" t="s">
        <v>52</v>
      </c>
      <c r="C94" s="97" t="s">
        <v>53</v>
      </c>
      <c r="D94" s="96" t="s">
        <v>298</v>
      </c>
      <c r="E94" s="128" t="s">
        <v>357</v>
      </c>
      <c r="F94" s="97" t="s">
        <v>61</v>
      </c>
      <c r="G94" s="99" t="s">
        <v>63</v>
      </c>
      <c r="H94" s="132"/>
      <c r="I94" s="45">
        <v>31.1</v>
      </c>
      <c r="J94" s="49" t="s">
        <v>358</v>
      </c>
      <c r="K94" s="50" t="s">
        <v>275</v>
      </c>
      <c r="L94" s="51" t="s">
        <v>71</v>
      </c>
      <c r="M94" s="117" t="s">
        <v>305</v>
      </c>
      <c r="N94" s="133">
        <v>6</v>
      </c>
      <c r="O94" s="133">
        <v>7</v>
      </c>
      <c r="P94" s="139" t="str">
        <f t="shared" ref="P94" si="149">IF(AND(N94&lt;&gt;"",O94&lt;&gt;""),IF(AND(N94&gt;5,O94&gt;5),"I",IF(AND(N94&lt;=5,O94&lt;5),"II",IF(AND(N94&gt;5,O94&lt;=5),"IV",IF(AND(N94&lt;=5,O94&lt;=5),"III",)))),"")</f>
        <v>I</v>
      </c>
      <c r="Q94" s="133" t="s">
        <v>77</v>
      </c>
      <c r="R94" s="45">
        <f>IF(Q94="Si",1,0)</f>
        <v>1</v>
      </c>
      <c r="S94" s="45">
        <v>31.1</v>
      </c>
      <c r="T94" s="54" t="s">
        <v>310</v>
      </c>
      <c r="U94" s="97" t="s">
        <v>80</v>
      </c>
      <c r="V94" s="56" t="s">
        <v>77</v>
      </c>
      <c r="W94" s="56" t="s">
        <v>77</v>
      </c>
      <c r="X94" s="56" t="s">
        <v>77</v>
      </c>
      <c r="Y94" s="56" t="s">
        <v>77</v>
      </c>
      <c r="Z94" s="40" t="str">
        <f t="shared" ref="Z94:Z96" si="150">IF($T94&lt;&gt;"",IF(AND(V94="SI",W94="SI",X94="SI",Y94="SI"),"SUFICIENTE",IF(OR(V94="NO",W94="NO",X94="NO",Y94="NO"),"DEFICIENTE",IF(OR(V94="",W94="",X94="",Y94=""),"FALTA VALORAR EL CONTROL",""))),"")</f>
        <v>SUFICIENTE</v>
      </c>
      <c r="AA94" s="45"/>
      <c r="AB94" s="41"/>
      <c r="AC94" s="125" t="s">
        <v>76</v>
      </c>
      <c r="AD94" s="41"/>
      <c r="AE94" s="41"/>
      <c r="AF94" s="125">
        <v>4</v>
      </c>
      <c r="AG94" s="125">
        <v>6</v>
      </c>
      <c r="AH94" s="126">
        <v>0</v>
      </c>
      <c r="AI94" s="126">
        <v>0</v>
      </c>
      <c r="AJ94" s="126">
        <v>1</v>
      </c>
      <c r="AK94" s="126">
        <v>1</v>
      </c>
      <c r="AL94" s="126">
        <v>2</v>
      </c>
      <c r="AM94" s="127" t="str">
        <f t="shared" ref="AM94" si="151">IF($AL94&gt;=2,IF(AND($AF94="",$AG94=""),"",IF(AND($AF94&gt;5,$AG94&gt;5),"I","")),)</f>
        <v/>
      </c>
      <c r="AN94" s="127" t="str">
        <f t="shared" ref="AN94" si="152">IF($AL94&gt;=2,IF(AND($AF94="",$AG94=""),"",IF(AND($AF94&lt;6,$AG94&gt;5),"II","")),)</f>
        <v>II</v>
      </c>
      <c r="AO94" s="127" t="str">
        <f t="shared" ref="AO94" si="153">IF($AL94&gt;=2,IF(AND($AF94="",$AG94=""),"",IF(AND($AF94&lt;6,$AG94&lt;6),"III","")),)</f>
        <v/>
      </c>
      <c r="AP94" s="127" t="str">
        <f t="shared" ref="AP94" si="154">IF($AL94&gt;=2,IF(AND($AF94="",$AG94=""),"",IF(AND($AF94&gt;5,$AG94&lt;6),"IV","")),)</f>
        <v/>
      </c>
      <c r="AQ94" s="131" t="s">
        <v>81</v>
      </c>
      <c r="AR94" s="55" t="s">
        <v>316</v>
      </c>
    </row>
    <row r="95" spans="1:44" ht="38.25" customHeight="1" x14ac:dyDescent="0.2">
      <c r="A95" s="113"/>
      <c r="B95" s="96"/>
      <c r="C95" s="97"/>
      <c r="D95" s="96"/>
      <c r="E95" s="98"/>
      <c r="F95" s="97"/>
      <c r="G95" s="99"/>
      <c r="H95" s="132"/>
      <c r="I95" s="45">
        <v>31.2</v>
      </c>
      <c r="J95" s="49" t="s">
        <v>306</v>
      </c>
      <c r="K95" s="50" t="s">
        <v>275</v>
      </c>
      <c r="L95" s="51" t="s">
        <v>71</v>
      </c>
      <c r="M95" s="117"/>
      <c r="N95" s="133"/>
      <c r="O95" s="133"/>
      <c r="P95" s="139"/>
      <c r="Q95" s="133"/>
      <c r="R95" s="45">
        <f>IF(Q94="Si",1,0)</f>
        <v>1</v>
      </c>
      <c r="S95" s="45">
        <v>31.2</v>
      </c>
      <c r="T95" s="54" t="s">
        <v>311</v>
      </c>
      <c r="U95" s="97"/>
      <c r="V95" s="56" t="s">
        <v>77</v>
      </c>
      <c r="W95" s="56" t="s">
        <v>77</v>
      </c>
      <c r="X95" s="56" t="s">
        <v>77</v>
      </c>
      <c r="Y95" s="56" t="s">
        <v>76</v>
      </c>
      <c r="Z95" s="40" t="str">
        <f t="shared" si="150"/>
        <v>DEFICIENTE</v>
      </c>
      <c r="AA95" s="45"/>
      <c r="AB95" s="41"/>
      <c r="AC95" s="125"/>
      <c r="AD95" s="41"/>
      <c r="AE95" s="41"/>
      <c r="AF95" s="125"/>
      <c r="AG95" s="125"/>
      <c r="AH95" s="126"/>
      <c r="AI95" s="126"/>
      <c r="AJ95" s="126"/>
      <c r="AK95" s="126"/>
      <c r="AL95" s="126"/>
      <c r="AM95" s="127"/>
      <c r="AN95" s="127"/>
      <c r="AO95" s="127"/>
      <c r="AP95" s="127"/>
      <c r="AQ95" s="131"/>
      <c r="AR95" s="55" t="s">
        <v>317</v>
      </c>
    </row>
    <row r="96" spans="1:44" ht="38.25" customHeight="1" x14ac:dyDescent="0.2">
      <c r="A96" s="113"/>
      <c r="B96" s="96"/>
      <c r="C96" s="97"/>
      <c r="D96" s="96"/>
      <c r="E96" s="98"/>
      <c r="F96" s="97"/>
      <c r="G96" s="99"/>
      <c r="H96" s="132"/>
      <c r="I96" s="45">
        <v>31.3</v>
      </c>
      <c r="J96" s="49"/>
      <c r="K96" s="50"/>
      <c r="L96" s="51"/>
      <c r="M96" s="117"/>
      <c r="N96" s="133"/>
      <c r="O96" s="133"/>
      <c r="P96" s="139"/>
      <c r="Q96" s="133"/>
      <c r="R96" s="45">
        <f>IF(Q94="Si",1,0)</f>
        <v>1</v>
      </c>
      <c r="S96" s="45">
        <v>31.3</v>
      </c>
      <c r="T96" s="54" t="s">
        <v>312</v>
      </c>
      <c r="U96" s="97"/>
      <c r="V96" s="56" t="s">
        <v>77</v>
      </c>
      <c r="W96" s="56" t="s">
        <v>77</v>
      </c>
      <c r="X96" s="56" t="s">
        <v>77</v>
      </c>
      <c r="Y96" s="56" t="s">
        <v>76</v>
      </c>
      <c r="Z96" s="40" t="str">
        <f t="shared" si="150"/>
        <v>DEFICIENTE</v>
      </c>
      <c r="AA96" s="45"/>
      <c r="AB96" s="41"/>
      <c r="AC96" s="125"/>
      <c r="AD96" s="41"/>
      <c r="AE96" s="41"/>
      <c r="AF96" s="125"/>
      <c r="AG96" s="125"/>
      <c r="AH96" s="126"/>
      <c r="AI96" s="126"/>
      <c r="AJ96" s="126"/>
      <c r="AK96" s="126"/>
      <c r="AL96" s="126"/>
      <c r="AM96" s="127"/>
      <c r="AN96" s="127"/>
      <c r="AO96" s="127"/>
      <c r="AP96" s="127"/>
      <c r="AQ96" s="131"/>
      <c r="AR96" s="55" t="s">
        <v>318</v>
      </c>
    </row>
    <row r="97" spans="1:44" ht="84.75" customHeight="1" x14ac:dyDescent="0.2">
      <c r="A97" s="113" t="s">
        <v>372</v>
      </c>
      <c r="B97" s="134" t="s">
        <v>359</v>
      </c>
      <c r="C97" s="135" t="s">
        <v>54</v>
      </c>
      <c r="D97" s="134" t="s">
        <v>95</v>
      </c>
      <c r="E97" s="136" t="s">
        <v>360</v>
      </c>
      <c r="F97" s="135" t="s">
        <v>61</v>
      </c>
      <c r="G97" s="137" t="s">
        <v>361</v>
      </c>
      <c r="H97" s="132"/>
      <c r="I97" s="45">
        <v>32.1</v>
      </c>
      <c r="J97" s="57" t="s">
        <v>362</v>
      </c>
      <c r="K97" s="38" t="s">
        <v>113</v>
      </c>
      <c r="L97" s="39" t="s">
        <v>115</v>
      </c>
      <c r="M97" s="59" t="s">
        <v>363</v>
      </c>
      <c r="N97" s="133">
        <v>7</v>
      </c>
      <c r="O97" s="133">
        <v>8</v>
      </c>
      <c r="P97" s="139" t="str">
        <f t="shared" ref="P97" si="155">IF(AND(N97&lt;&gt;"",O97&lt;&gt;""),IF(AND(N97&gt;5,O97&gt;5),"I",IF(AND(N97&lt;=5,O97&lt;5),"II",IF(AND(N97&gt;5,O97&lt;=5),"IV",IF(AND(N97&lt;=5,O97&lt;=5),"III",)))),"")</f>
        <v>I</v>
      </c>
      <c r="Q97" s="133" t="s">
        <v>77</v>
      </c>
      <c r="R97" s="45">
        <f>IF(Q97="Si",1,0)</f>
        <v>1</v>
      </c>
      <c r="S97" s="45">
        <v>32.1</v>
      </c>
      <c r="T97" s="61" t="s">
        <v>365</v>
      </c>
      <c r="U97" s="135" t="s">
        <v>80</v>
      </c>
      <c r="V97" s="40" t="s">
        <v>77</v>
      </c>
      <c r="W97" s="40" t="s">
        <v>77</v>
      </c>
      <c r="X97" s="40" t="s">
        <v>77</v>
      </c>
      <c r="Y97" s="40" t="s">
        <v>76</v>
      </c>
      <c r="Z97" s="40" t="str">
        <f t="shared" ref="Z97:Z102" si="156">IF($T97&lt;&gt;"",IF(AND(V97="SI",W97="SI",X97="SI",Y97="SI"),"SUFICIENTE",IF(OR(V97="NO",W97="NO",X97="NO",Y97="NO"),"DEFICIENTE",IF(OR(V97="",W97="",X97="",Y97=""),"FALTA VALORAR EL CONTROL",""))),"")</f>
        <v>DEFICIENTE</v>
      </c>
      <c r="AA97" s="45"/>
      <c r="AB97" s="41"/>
      <c r="AC97" s="125" t="s">
        <v>76</v>
      </c>
      <c r="AD97" s="41"/>
      <c r="AE97" s="41"/>
      <c r="AF97" s="125">
        <v>5</v>
      </c>
      <c r="AG97" s="125">
        <v>5</v>
      </c>
      <c r="AH97" s="126">
        <v>0</v>
      </c>
      <c r="AI97" s="126">
        <v>0</v>
      </c>
      <c r="AJ97" s="126">
        <v>1</v>
      </c>
      <c r="AK97" s="126">
        <v>1</v>
      </c>
      <c r="AL97" s="126">
        <v>2</v>
      </c>
      <c r="AM97" s="127" t="str">
        <f t="shared" ref="AM97" si="157">IF($AL97&gt;=2,IF(AND($AF97="",$AG97=""),"",IF(AND($AF97&gt;5,$AG97&gt;5),"I","")),)</f>
        <v/>
      </c>
      <c r="AN97" s="127" t="str">
        <f t="shared" ref="AN97" si="158">IF($AL97&gt;=2,IF(AND($AF97="",$AG97=""),"",IF(AND($AF97&lt;6,$AG97&gt;5),"II","")),)</f>
        <v/>
      </c>
      <c r="AO97" s="127" t="str">
        <f t="shared" ref="AO97" si="159">IF($AL97&gt;=2,IF(AND($AF97="",$AG97=""),"",IF(AND($AF97&lt;6,$AG97&lt;6),"III","")),)</f>
        <v>III</v>
      </c>
      <c r="AP97" s="127" t="str">
        <f t="shared" ref="AP97" si="160">IF($AL97&gt;=2,IF(AND($AF97="",$AG97=""),"",IF(AND($AF97&gt;5,$AG97&lt;6),"IV","")),)</f>
        <v/>
      </c>
      <c r="AQ97" s="131" t="s">
        <v>82</v>
      </c>
      <c r="AR97" s="62" t="s">
        <v>367</v>
      </c>
    </row>
    <row r="98" spans="1:44" ht="55.5" customHeight="1" x14ac:dyDescent="0.2">
      <c r="A98" s="113"/>
      <c r="B98" s="134"/>
      <c r="C98" s="135"/>
      <c r="D98" s="134"/>
      <c r="E98" s="136"/>
      <c r="F98" s="135"/>
      <c r="G98" s="137"/>
      <c r="H98" s="132"/>
      <c r="I98" s="45">
        <v>32.200000000000003</v>
      </c>
      <c r="J98" s="36"/>
      <c r="K98" s="38" t="s">
        <v>112</v>
      </c>
      <c r="L98" s="39" t="s">
        <v>71</v>
      </c>
      <c r="M98" s="60" t="s">
        <v>364</v>
      </c>
      <c r="N98" s="133"/>
      <c r="O98" s="133"/>
      <c r="P98" s="139"/>
      <c r="Q98" s="133"/>
      <c r="R98" s="45">
        <f>IF(Q97="Si",1,0)</f>
        <v>1</v>
      </c>
      <c r="S98" s="45">
        <v>32.200000000000003</v>
      </c>
      <c r="T98" s="57" t="s">
        <v>366</v>
      </c>
      <c r="U98" s="135"/>
      <c r="V98" s="40" t="s">
        <v>77</v>
      </c>
      <c r="W98" s="40" t="s">
        <v>77</v>
      </c>
      <c r="X98" s="40" t="s">
        <v>77</v>
      </c>
      <c r="Y98" s="40" t="s">
        <v>77</v>
      </c>
      <c r="Z98" s="40" t="str">
        <f t="shared" si="156"/>
        <v>SUFICIENTE</v>
      </c>
      <c r="AA98" s="45"/>
      <c r="AB98" s="41"/>
      <c r="AC98" s="125"/>
      <c r="AD98" s="41"/>
      <c r="AE98" s="41"/>
      <c r="AF98" s="125"/>
      <c r="AG98" s="125"/>
      <c r="AH98" s="126"/>
      <c r="AI98" s="126"/>
      <c r="AJ98" s="126"/>
      <c r="AK98" s="126"/>
      <c r="AL98" s="126"/>
      <c r="AM98" s="127"/>
      <c r="AN98" s="127"/>
      <c r="AO98" s="127"/>
      <c r="AP98" s="127"/>
      <c r="AQ98" s="131"/>
      <c r="AR98" s="63" t="s">
        <v>368</v>
      </c>
    </row>
    <row r="99" spans="1:44" ht="38.25" customHeight="1" x14ac:dyDescent="0.2">
      <c r="A99" s="113"/>
      <c r="B99" s="134"/>
      <c r="C99" s="135"/>
      <c r="D99" s="134"/>
      <c r="E99" s="136"/>
      <c r="F99" s="135"/>
      <c r="G99" s="137"/>
      <c r="H99" s="132"/>
      <c r="I99" s="45">
        <v>32.299999999999997</v>
      </c>
      <c r="J99" s="36"/>
      <c r="K99" s="38"/>
      <c r="L99" s="39"/>
      <c r="M99" s="58"/>
      <c r="N99" s="133"/>
      <c r="O99" s="133"/>
      <c r="P99" s="139"/>
      <c r="Q99" s="133"/>
      <c r="R99" s="45">
        <f>IF(Q97="Si",1,0)</f>
        <v>1</v>
      </c>
      <c r="S99" s="45">
        <v>32.299999999999997</v>
      </c>
      <c r="T99" s="37"/>
      <c r="U99" s="135"/>
      <c r="V99" s="40"/>
      <c r="W99" s="40"/>
      <c r="X99" s="40"/>
      <c r="Y99" s="40"/>
      <c r="Z99" s="40" t="str">
        <f t="shared" si="156"/>
        <v/>
      </c>
      <c r="AA99" s="45"/>
      <c r="AB99" s="41"/>
      <c r="AC99" s="125"/>
      <c r="AD99" s="41"/>
      <c r="AE99" s="41"/>
      <c r="AF99" s="125"/>
      <c r="AG99" s="125"/>
      <c r="AH99" s="126"/>
      <c r="AI99" s="126"/>
      <c r="AJ99" s="126"/>
      <c r="AK99" s="126"/>
      <c r="AL99" s="126"/>
      <c r="AM99" s="127"/>
      <c r="AN99" s="127"/>
      <c r="AO99" s="127"/>
      <c r="AP99" s="127"/>
      <c r="AQ99" s="131"/>
      <c r="AR99" s="62" t="s">
        <v>369</v>
      </c>
    </row>
    <row r="100" spans="1:44" ht="38.25" customHeight="1" x14ac:dyDescent="0.2">
      <c r="A100" s="113" t="s">
        <v>373</v>
      </c>
      <c r="B100" s="96" t="s">
        <v>359</v>
      </c>
      <c r="C100" s="97" t="s">
        <v>54</v>
      </c>
      <c r="D100" s="96" t="s">
        <v>120</v>
      </c>
      <c r="E100" s="98" t="s">
        <v>121</v>
      </c>
      <c r="F100" s="97" t="s">
        <v>62</v>
      </c>
      <c r="G100" s="99" t="s">
        <v>101</v>
      </c>
      <c r="H100" s="132"/>
      <c r="I100" s="45">
        <v>33.1</v>
      </c>
      <c r="J100" s="49" t="s">
        <v>370</v>
      </c>
      <c r="K100" s="50" t="s">
        <v>113</v>
      </c>
      <c r="L100" s="51" t="s">
        <v>115</v>
      </c>
      <c r="M100" s="117" t="s">
        <v>134</v>
      </c>
      <c r="N100" s="133">
        <v>9</v>
      </c>
      <c r="O100" s="133">
        <v>6</v>
      </c>
      <c r="P100" s="139" t="str">
        <f t="shared" ref="P100" si="161">IF(AND(N100&lt;&gt;"",O100&lt;&gt;""),IF(AND(N100&gt;5,O100&gt;5),"I",IF(AND(N100&lt;=5,O100&lt;5),"II",IF(AND(N100&gt;5,O100&lt;=5),"IV",IF(AND(N100&lt;=5,O100&lt;=5),"III",)))),"")</f>
        <v>I</v>
      </c>
      <c r="Q100" s="133" t="s">
        <v>77</v>
      </c>
      <c r="R100" s="45">
        <f>IF(Q100="Si",1,0)</f>
        <v>1</v>
      </c>
      <c r="S100" s="45">
        <v>33.1</v>
      </c>
      <c r="T100" s="54" t="s">
        <v>371</v>
      </c>
      <c r="U100" s="135" t="s">
        <v>80</v>
      </c>
      <c r="V100" s="56" t="s">
        <v>77</v>
      </c>
      <c r="W100" s="56" t="s">
        <v>77</v>
      </c>
      <c r="X100" s="56" t="s">
        <v>77</v>
      </c>
      <c r="Y100" s="56" t="s">
        <v>77</v>
      </c>
      <c r="Z100" s="40" t="str">
        <f t="shared" si="156"/>
        <v>SUFICIENTE</v>
      </c>
      <c r="AA100" s="45"/>
      <c r="AB100" s="41"/>
      <c r="AC100" s="125" t="s">
        <v>76</v>
      </c>
      <c r="AD100" s="41"/>
      <c r="AE100" s="41"/>
      <c r="AF100" s="125">
        <v>5</v>
      </c>
      <c r="AG100" s="125">
        <v>6</v>
      </c>
      <c r="AH100" s="126">
        <v>0</v>
      </c>
      <c r="AI100" s="126">
        <v>0</v>
      </c>
      <c r="AJ100" s="126">
        <v>1</v>
      </c>
      <c r="AK100" s="126">
        <v>1</v>
      </c>
      <c r="AL100" s="126">
        <v>2</v>
      </c>
      <c r="AM100" s="127" t="str">
        <f t="shared" ref="AM100" si="162">IF($AL100&gt;=2,IF(AND($AF100="",$AG100=""),"",IF(AND($AF100&gt;5,$AG100&gt;5),"I","")),)</f>
        <v/>
      </c>
      <c r="AN100" s="127" t="str">
        <f t="shared" ref="AN100" si="163">IF($AL100&gt;=2,IF(AND($AF100="",$AG100=""),"",IF(AND($AF100&lt;6,$AG100&gt;5),"II","")),)</f>
        <v>II</v>
      </c>
      <c r="AO100" s="127" t="str">
        <f t="shared" ref="AO100" si="164">IF($AL100&gt;=2,IF(AND($AF100="",$AG100=""),"",IF(AND($AF100&lt;6,$AG100&lt;6),"III","")),)</f>
        <v/>
      </c>
      <c r="AP100" s="127" t="str">
        <f t="shared" ref="AP100" si="165">IF($AL100&gt;=2,IF(AND($AF100="",$AG100=""),"",IF(AND($AF100&gt;5,$AG100&lt;6),"IV","")),)</f>
        <v/>
      </c>
      <c r="AQ100" s="131" t="s">
        <v>144</v>
      </c>
      <c r="AR100" s="55" t="s">
        <v>145</v>
      </c>
    </row>
    <row r="101" spans="1:44" ht="38.25" customHeight="1" x14ac:dyDescent="0.2">
      <c r="A101" s="113"/>
      <c r="B101" s="96"/>
      <c r="C101" s="97"/>
      <c r="D101" s="96"/>
      <c r="E101" s="98"/>
      <c r="F101" s="97"/>
      <c r="G101" s="99"/>
      <c r="H101" s="132"/>
      <c r="I101" s="45">
        <v>33.200000000000003</v>
      </c>
      <c r="J101" s="49" t="s">
        <v>127</v>
      </c>
      <c r="K101" s="50" t="s">
        <v>112</v>
      </c>
      <c r="L101" s="51" t="s">
        <v>115</v>
      </c>
      <c r="M101" s="117"/>
      <c r="N101" s="133"/>
      <c r="O101" s="133"/>
      <c r="P101" s="139"/>
      <c r="Q101" s="133"/>
      <c r="R101" s="45">
        <f>IF(Q100="Si",1,0)</f>
        <v>1</v>
      </c>
      <c r="S101" s="45">
        <v>33.200000000000003</v>
      </c>
      <c r="T101" s="54" t="s">
        <v>138</v>
      </c>
      <c r="U101" s="135"/>
      <c r="V101" s="56" t="s">
        <v>77</v>
      </c>
      <c r="W101" s="56" t="s">
        <v>77</v>
      </c>
      <c r="X101" s="56" t="s">
        <v>77</v>
      </c>
      <c r="Y101" s="56" t="s">
        <v>77</v>
      </c>
      <c r="Z101" s="40" t="str">
        <f t="shared" si="156"/>
        <v>SUFICIENTE</v>
      </c>
      <c r="AA101" s="45"/>
      <c r="AB101" s="41"/>
      <c r="AC101" s="125"/>
      <c r="AD101" s="41"/>
      <c r="AE101" s="41"/>
      <c r="AF101" s="125"/>
      <c r="AG101" s="125"/>
      <c r="AH101" s="126"/>
      <c r="AI101" s="126"/>
      <c r="AJ101" s="126"/>
      <c r="AK101" s="126"/>
      <c r="AL101" s="126"/>
      <c r="AM101" s="127"/>
      <c r="AN101" s="127"/>
      <c r="AO101" s="127"/>
      <c r="AP101" s="127"/>
      <c r="AQ101" s="131"/>
      <c r="AR101" s="55" t="s">
        <v>146</v>
      </c>
    </row>
    <row r="102" spans="1:44" ht="38.25" customHeight="1" x14ac:dyDescent="0.2">
      <c r="A102" s="113"/>
      <c r="B102" s="96"/>
      <c r="C102" s="97"/>
      <c r="D102" s="96"/>
      <c r="E102" s="98"/>
      <c r="F102" s="97"/>
      <c r="G102" s="99"/>
      <c r="H102" s="132"/>
      <c r="I102" s="45">
        <v>33.299999999999997</v>
      </c>
      <c r="J102" s="49"/>
      <c r="K102" s="50"/>
      <c r="L102" s="51"/>
      <c r="M102" s="117"/>
      <c r="N102" s="133"/>
      <c r="O102" s="133"/>
      <c r="P102" s="139"/>
      <c r="Q102" s="133"/>
      <c r="R102" s="45">
        <f>IF(Q100="Si",1,0)</f>
        <v>1</v>
      </c>
      <c r="S102" s="45">
        <v>33.299999999999997</v>
      </c>
      <c r="T102" s="54" t="s">
        <v>137</v>
      </c>
      <c r="U102" s="135"/>
      <c r="V102" s="56" t="s">
        <v>76</v>
      </c>
      <c r="W102" s="56" t="s">
        <v>76</v>
      </c>
      <c r="X102" s="56" t="s">
        <v>77</v>
      </c>
      <c r="Y102" s="56" t="s">
        <v>77</v>
      </c>
      <c r="Z102" s="40" t="str">
        <f t="shared" si="156"/>
        <v>DEFICIENTE</v>
      </c>
      <c r="AA102" s="45"/>
      <c r="AB102" s="41"/>
      <c r="AC102" s="125"/>
      <c r="AD102" s="41"/>
      <c r="AE102" s="41"/>
      <c r="AF102" s="125"/>
      <c r="AG102" s="125"/>
      <c r="AH102" s="126"/>
      <c r="AI102" s="126"/>
      <c r="AJ102" s="126"/>
      <c r="AK102" s="126"/>
      <c r="AL102" s="126"/>
      <c r="AM102" s="127"/>
      <c r="AN102" s="127"/>
      <c r="AO102" s="127"/>
      <c r="AP102" s="127"/>
      <c r="AQ102" s="131"/>
      <c r="AR102" s="55" t="s">
        <v>147</v>
      </c>
    </row>
    <row r="103" spans="1:44" ht="38.25" customHeight="1" x14ac:dyDescent="0.2">
      <c r="A103" s="113" t="s">
        <v>374</v>
      </c>
      <c r="B103" s="134" t="s">
        <v>359</v>
      </c>
      <c r="C103" s="135" t="s">
        <v>53</v>
      </c>
      <c r="D103" s="134" t="s">
        <v>122</v>
      </c>
      <c r="E103" s="140" t="s">
        <v>375</v>
      </c>
      <c r="F103" s="135" t="s">
        <v>61</v>
      </c>
      <c r="G103" s="137" t="s">
        <v>63</v>
      </c>
      <c r="H103" s="132"/>
      <c r="I103" s="45">
        <v>34.1</v>
      </c>
      <c r="J103" s="57" t="s">
        <v>128</v>
      </c>
      <c r="K103" s="38" t="s">
        <v>70</v>
      </c>
      <c r="L103" s="39" t="s">
        <v>71</v>
      </c>
      <c r="M103" s="138" t="s">
        <v>135</v>
      </c>
      <c r="N103" s="133">
        <v>8</v>
      </c>
      <c r="O103" s="133">
        <v>6</v>
      </c>
      <c r="P103" s="139" t="str">
        <f t="shared" ref="P103" si="166">IF(AND(N103&lt;&gt;"",O103&lt;&gt;""),IF(AND(N103&gt;5,O103&gt;5),"I",IF(AND(N103&lt;=5,O103&lt;5),"II",IF(AND(N103&gt;5,O103&lt;=5),"IV",IF(AND(N103&lt;=5,O103&lt;=5),"III",)))),"")</f>
        <v>I</v>
      </c>
      <c r="Q103" s="133" t="s">
        <v>77</v>
      </c>
      <c r="R103" s="45">
        <f>IF(Q103="Si",1,0)</f>
        <v>1</v>
      </c>
      <c r="S103" s="45">
        <v>34.1</v>
      </c>
      <c r="T103" s="61" t="s">
        <v>139</v>
      </c>
      <c r="U103" s="135" t="s">
        <v>80</v>
      </c>
      <c r="V103" s="40" t="s">
        <v>77</v>
      </c>
      <c r="W103" s="40" t="s">
        <v>77</v>
      </c>
      <c r="X103" s="40" t="s">
        <v>77</v>
      </c>
      <c r="Y103" s="40" t="s">
        <v>77</v>
      </c>
      <c r="Z103" s="40" t="str">
        <f t="shared" ref="Z103:Z105" si="167">IF($T103&lt;&gt;"",IF(AND(V103="SI",W103="SI",X103="SI",Y103="SI"),"SUFICIENTE",IF(OR(V103="NO",W103="NO",X103="NO",Y103="NO"),"DEFICIENTE",IF(OR(V103="",W103="",X103="",Y103=""),"FALTA VALORAR EL CONTROL",""))),"")</f>
        <v>SUFICIENTE</v>
      </c>
      <c r="AA103" s="45"/>
      <c r="AB103" s="41"/>
      <c r="AC103" s="125" t="s">
        <v>76</v>
      </c>
      <c r="AD103" s="41"/>
      <c r="AE103" s="41"/>
      <c r="AF103" s="125">
        <v>5</v>
      </c>
      <c r="AG103" s="125">
        <v>6</v>
      </c>
      <c r="AH103" s="126">
        <v>0</v>
      </c>
      <c r="AI103" s="126">
        <v>0</v>
      </c>
      <c r="AJ103" s="126">
        <v>1</v>
      </c>
      <c r="AK103" s="126">
        <v>1</v>
      </c>
      <c r="AL103" s="126">
        <v>2</v>
      </c>
      <c r="AM103" s="127" t="str">
        <f t="shared" ref="AM103" si="168">IF($AL103&gt;=2,IF(AND($AF103="",$AG103=""),"",IF(AND($AF103&gt;5,$AG103&gt;5),"I","")),)</f>
        <v/>
      </c>
      <c r="AN103" s="127" t="str">
        <f t="shared" ref="AN103" si="169">IF($AL103&gt;=2,IF(AND($AF103="",$AG103=""),"",IF(AND($AF103&lt;6,$AG103&gt;5),"II","")),)</f>
        <v>II</v>
      </c>
      <c r="AO103" s="127" t="str">
        <f t="shared" ref="AO103" si="170">IF($AL103&gt;=2,IF(AND($AF103="",$AG103=""),"",IF(AND($AF103&lt;6,$AG103&lt;6),"III","")),)</f>
        <v/>
      </c>
      <c r="AP103" s="127" t="str">
        <f t="shared" ref="AP103" si="171">IF($AL103&gt;=2,IF(AND($AF103="",$AG103=""),"",IF(AND($AF103&gt;5,$AG103&lt;6),"IV","")),)</f>
        <v/>
      </c>
      <c r="AQ103" s="131" t="s">
        <v>144</v>
      </c>
      <c r="AR103" s="63" t="s">
        <v>376</v>
      </c>
    </row>
    <row r="104" spans="1:44" ht="38.25" customHeight="1" x14ac:dyDescent="0.2">
      <c r="A104" s="113"/>
      <c r="B104" s="134"/>
      <c r="C104" s="135"/>
      <c r="D104" s="134"/>
      <c r="E104" s="136"/>
      <c r="F104" s="135"/>
      <c r="G104" s="137"/>
      <c r="H104" s="132"/>
      <c r="I104" s="45">
        <v>34.200000000000003</v>
      </c>
      <c r="J104" s="57" t="s">
        <v>129</v>
      </c>
      <c r="K104" s="38" t="s">
        <v>112</v>
      </c>
      <c r="L104" s="39" t="s">
        <v>71</v>
      </c>
      <c r="M104" s="138"/>
      <c r="N104" s="133"/>
      <c r="O104" s="133"/>
      <c r="P104" s="139"/>
      <c r="Q104" s="133"/>
      <c r="R104" s="45">
        <f>IF(Q103="Si",1,0)</f>
        <v>1</v>
      </c>
      <c r="S104" s="45">
        <v>34.200000000000003</v>
      </c>
      <c r="T104" s="61" t="s">
        <v>140</v>
      </c>
      <c r="U104" s="135"/>
      <c r="V104" s="40" t="s">
        <v>77</v>
      </c>
      <c r="W104" s="40" t="s">
        <v>77</v>
      </c>
      <c r="X104" s="40" t="s">
        <v>77</v>
      </c>
      <c r="Y104" s="40" t="s">
        <v>77</v>
      </c>
      <c r="Z104" s="40" t="str">
        <f t="shared" si="167"/>
        <v>SUFICIENTE</v>
      </c>
      <c r="AA104" s="45"/>
      <c r="AB104" s="41"/>
      <c r="AC104" s="125"/>
      <c r="AD104" s="41"/>
      <c r="AE104" s="41"/>
      <c r="AF104" s="125"/>
      <c r="AG104" s="125"/>
      <c r="AH104" s="126"/>
      <c r="AI104" s="126"/>
      <c r="AJ104" s="126"/>
      <c r="AK104" s="126"/>
      <c r="AL104" s="126"/>
      <c r="AM104" s="127"/>
      <c r="AN104" s="127"/>
      <c r="AO104" s="127"/>
      <c r="AP104" s="127"/>
      <c r="AQ104" s="131"/>
      <c r="AR104" s="63" t="s">
        <v>149</v>
      </c>
    </row>
    <row r="105" spans="1:44" ht="38.25" customHeight="1" x14ac:dyDescent="0.2">
      <c r="A105" s="113"/>
      <c r="B105" s="134"/>
      <c r="C105" s="135"/>
      <c r="D105" s="134"/>
      <c r="E105" s="136"/>
      <c r="F105" s="135"/>
      <c r="G105" s="137"/>
      <c r="H105" s="132"/>
      <c r="I105" s="45">
        <v>34.299999999999997</v>
      </c>
      <c r="J105" s="57" t="s">
        <v>130</v>
      </c>
      <c r="K105" s="38" t="s">
        <v>114</v>
      </c>
      <c r="L105" s="39" t="s">
        <v>71</v>
      </c>
      <c r="M105" s="138"/>
      <c r="N105" s="133"/>
      <c r="O105" s="133"/>
      <c r="P105" s="139"/>
      <c r="Q105" s="133"/>
      <c r="R105" s="45">
        <f>IF(Q103="Si",1,0)</f>
        <v>1</v>
      </c>
      <c r="S105" s="45">
        <v>34.299999999999997</v>
      </c>
      <c r="T105" s="61" t="s">
        <v>141</v>
      </c>
      <c r="U105" s="135"/>
      <c r="V105" s="40" t="s">
        <v>77</v>
      </c>
      <c r="W105" s="40" t="s">
        <v>77</v>
      </c>
      <c r="X105" s="40" t="s">
        <v>76</v>
      </c>
      <c r="Y105" s="40" t="s">
        <v>76</v>
      </c>
      <c r="Z105" s="40" t="str">
        <f t="shared" si="167"/>
        <v>DEFICIENTE</v>
      </c>
      <c r="AA105" s="45"/>
      <c r="AB105" s="41"/>
      <c r="AC105" s="125"/>
      <c r="AD105" s="41"/>
      <c r="AE105" s="41"/>
      <c r="AF105" s="125"/>
      <c r="AG105" s="125"/>
      <c r="AH105" s="126"/>
      <c r="AI105" s="126"/>
      <c r="AJ105" s="126"/>
      <c r="AK105" s="126"/>
      <c r="AL105" s="126"/>
      <c r="AM105" s="127"/>
      <c r="AN105" s="127"/>
      <c r="AO105" s="127"/>
      <c r="AP105" s="127"/>
      <c r="AQ105" s="131"/>
      <c r="AR105" s="63" t="s">
        <v>150</v>
      </c>
    </row>
    <row r="106" spans="1:44" ht="38.25" customHeight="1" x14ac:dyDescent="0.2">
      <c r="A106" s="113" t="s">
        <v>377</v>
      </c>
      <c r="B106" s="96" t="s">
        <v>153</v>
      </c>
      <c r="C106" s="97" t="s">
        <v>53</v>
      </c>
      <c r="D106" s="96" t="s">
        <v>378</v>
      </c>
      <c r="E106" s="142" t="s">
        <v>379</v>
      </c>
      <c r="F106" s="97" t="s">
        <v>61</v>
      </c>
      <c r="G106" s="99" t="s">
        <v>63</v>
      </c>
      <c r="H106" s="132"/>
      <c r="I106" s="45">
        <v>35.1</v>
      </c>
      <c r="J106" s="49" t="s">
        <v>380</v>
      </c>
      <c r="K106" s="50" t="s">
        <v>72</v>
      </c>
      <c r="L106" s="51" t="s">
        <v>71</v>
      </c>
      <c r="M106" s="117" t="s">
        <v>206</v>
      </c>
      <c r="N106" s="133">
        <v>5</v>
      </c>
      <c r="O106" s="133">
        <v>7</v>
      </c>
      <c r="P106" s="130" t="str">
        <f t="shared" ref="P106" si="172">IF(AND(N106&lt;&gt;"",O106&lt;&gt;""),IF(AND(N106&gt;5,O106&gt;5),"I",IF(AND(N106&lt;=5,O106&gt;5),"II",IF(AND(N106&gt;5,O106&lt;=5),"IV",IF(AND(N106&lt;=5,O106&lt;=5),"III",)))),"")</f>
        <v>II</v>
      </c>
      <c r="Q106" s="133" t="s">
        <v>77</v>
      </c>
      <c r="R106" s="45">
        <f>IF(Q106="Si",1,0)</f>
        <v>1</v>
      </c>
      <c r="S106" s="45">
        <v>35.1</v>
      </c>
      <c r="T106" s="54" t="s">
        <v>383</v>
      </c>
      <c r="U106" s="97" t="s">
        <v>80</v>
      </c>
      <c r="V106" s="56" t="s">
        <v>77</v>
      </c>
      <c r="W106" s="56" t="s">
        <v>77</v>
      </c>
      <c r="X106" s="56" t="s">
        <v>77</v>
      </c>
      <c r="Y106" s="56" t="s">
        <v>76</v>
      </c>
      <c r="Z106" s="40" t="str">
        <f t="shared" ref="Z106:Z108" si="173">IF($T106&lt;&gt;"",IF(AND(V106="SI",W106="SI",X106="SI",Y106="SI"),"SUFICIENTE",IF(OR(V106="NO",W106="NO",X106="NO",Y106="NO"),"DEFICIENTE",IF(OR(V106="",W106="",X106="",Y106=""),"FALTA VALORAR EL CONTROL",""))),"")</f>
        <v>DEFICIENTE</v>
      </c>
      <c r="AA106" s="45"/>
      <c r="AB106" s="41"/>
      <c r="AC106" s="125" t="s">
        <v>76</v>
      </c>
      <c r="AD106" s="41"/>
      <c r="AE106" s="41"/>
      <c r="AF106" s="125">
        <v>5</v>
      </c>
      <c r="AG106" s="125">
        <v>7</v>
      </c>
      <c r="AH106" s="126">
        <v>0</v>
      </c>
      <c r="AI106" s="126">
        <v>0</v>
      </c>
      <c r="AJ106" s="126">
        <v>1</v>
      </c>
      <c r="AK106" s="126">
        <v>1</v>
      </c>
      <c r="AL106" s="126">
        <v>2</v>
      </c>
      <c r="AM106" s="127" t="str">
        <f t="shared" ref="AM106" si="174">IF($AL106&gt;=2,IF(AND($AF106="",$AG106=""),"",IF(AND($AF106&gt;5,$AG106&gt;5),"I","")),)</f>
        <v/>
      </c>
      <c r="AN106" s="127" t="str">
        <f t="shared" ref="AN106" si="175">IF($AL106&gt;=2,IF(AND($AF106="",$AG106=""),"",IF(AND($AF106&lt;6,$AG106&gt;5),"II","")),)</f>
        <v>II</v>
      </c>
      <c r="AO106" s="127" t="str">
        <f t="shared" ref="AO106" si="176">IF($AL106&gt;=2,IF(AND($AF106="",$AG106=""),"",IF(AND($AF106&lt;6,$AG106&lt;6),"III","")),)</f>
        <v/>
      </c>
      <c r="AP106" s="127" t="str">
        <f t="shared" ref="AP106" si="177">IF($AL106&gt;=2,IF(AND($AF106="",$AG106=""),"",IF(AND($AF106&gt;5,$AG106&lt;6),"IV","")),)</f>
        <v/>
      </c>
      <c r="AQ106" s="116" t="s">
        <v>81</v>
      </c>
      <c r="AR106" s="55" t="s">
        <v>384</v>
      </c>
    </row>
    <row r="107" spans="1:44" ht="38.25" customHeight="1" x14ac:dyDescent="0.2">
      <c r="A107" s="113"/>
      <c r="B107" s="96"/>
      <c r="C107" s="97"/>
      <c r="D107" s="96"/>
      <c r="E107" s="142"/>
      <c r="F107" s="97"/>
      <c r="G107" s="99"/>
      <c r="H107" s="132"/>
      <c r="I107" s="45">
        <v>35.200000000000003</v>
      </c>
      <c r="J107" s="49" t="s">
        <v>381</v>
      </c>
      <c r="K107" s="50" t="s">
        <v>72</v>
      </c>
      <c r="L107" s="51" t="s">
        <v>71</v>
      </c>
      <c r="M107" s="117"/>
      <c r="N107" s="133"/>
      <c r="O107" s="133"/>
      <c r="P107" s="130"/>
      <c r="Q107" s="133"/>
      <c r="R107" s="45">
        <f>IF(Q106="Si",1,0)</f>
        <v>1</v>
      </c>
      <c r="S107" s="45">
        <v>35.200000000000003</v>
      </c>
      <c r="T107" s="54" t="s">
        <v>383</v>
      </c>
      <c r="U107" s="97"/>
      <c r="V107" s="56" t="s">
        <v>77</v>
      </c>
      <c r="W107" s="56" t="s">
        <v>77</v>
      </c>
      <c r="X107" s="56" t="s">
        <v>77</v>
      </c>
      <c r="Y107" s="56" t="s">
        <v>76</v>
      </c>
      <c r="Z107" s="40" t="str">
        <f t="shared" si="173"/>
        <v>DEFICIENTE</v>
      </c>
      <c r="AA107" s="45"/>
      <c r="AB107" s="41"/>
      <c r="AC107" s="125"/>
      <c r="AD107" s="41"/>
      <c r="AE107" s="41"/>
      <c r="AF107" s="125"/>
      <c r="AG107" s="125"/>
      <c r="AH107" s="126"/>
      <c r="AI107" s="126"/>
      <c r="AJ107" s="126"/>
      <c r="AK107" s="126"/>
      <c r="AL107" s="126"/>
      <c r="AM107" s="127"/>
      <c r="AN107" s="127"/>
      <c r="AO107" s="127"/>
      <c r="AP107" s="127"/>
      <c r="AQ107" s="116"/>
      <c r="AR107" s="55" t="s">
        <v>385</v>
      </c>
    </row>
    <row r="108" spans="1:44" ht="38.25" customHeight="1" x14ac:dyDescent="0.2">
      <c r="A108" s="113"/>
      <c r="B108" s="96"/>
      <c r="C108" s="97"/>
      <c r="D108" s="96"/>
      <c r="E108" s="142"/>
      <c r="F108" s="97"/>
      <c r="G108" s="99"/>
      <c r="H108" s="132"/>
      <c r="I108" s="45">
        <v>35.299999999999997</v>
      </c>
      <c r="J108" s="49" t="s">
        <v>382</v>
      </c>
      <c r="K108" s="50" t="s">
        <v>72</v>
      </c>
      <c r="L108" s="51" t="s">
        <v>71</v>
      </c>
      <c r="M108" s="117"/>
      <c r="N108" s="133"/>
      <c r="O108" s="133"/>
      <c r="P108" s="130"/>
      <c r="Q108" s="133"/>
      <c r="R108" s="45">
        <f>IF(Q106="Si",1,0)</f>
        <v>1</v>
      </c>
      <c r="S108" s="45">
        <v>35.299999999999997</v>
      </c>
      <c r="T108" s="54" t="s">
        <v>383</v>
      </c>
      <c r="U108" s="97"/>
      <c r="V108" s="56" t="s">
        <v>77</v>
      </c>
      <c r="W108" s="56" t="s">
        <v>77</v>
      </c>
      <c r="X108" s="56" t="s">
        <v>77</v>
      </c>
      <c r="Y108" s="56" t="s">
        <v>76</v>
      </c>
      <c r="Z108" s="40" t="str">
        <f t="shared" si="173"/>
        <v>DEFICIENTE</v>
      </c>
      <c r="AA108" s="45"/>
      <c r="AB108" s="41"/>
      <c r="AC108" s="125"/>
      <c r="AD108" s="41"/>
      <c r="AE108" s="41"/>
      <c r="AF108" s="125"/>
      <c r="AG108" s="125"/>
      <c r="AH108" s="126"/>
      <c r="AI108" s="126"/>
      <c r="AJ108" s="126"/>
      <c r="AK108" s="126"/>
      <c r="AL108" s="126"/>
      <c r="AM108" s="127"/>
      <c r="AN108" s="127"/>
      <c r="AO108" s="127"/>
      <c r="AP108" s="127"/>
      <c r="AQ108" s="116"/>
      <c r="AR108" s="55" t="s">
        <v>386</v>
      </c>
    </row>
    <row r="109" spans="1:44" ht="38.25" customHeight="1" x14ac:dyDescent="0.2">
      <c r="A109" s="113" t="s">
        <v>387</v>
      </c>
      <c r="B109" s="134" t="s">
        <v>153</v>
      </c>
      <c r="C109" s="135" t="s">
        <v>53</v>
      </c>
      <c r="D109" s="134" t="s">
        <v>197</v>
      </c>
      <c r="E109" s="140" t="s">
        <v>388</v>
      </c>
      <c r="F109" s="135" t="s">
        <v>61</v>
      </c>
      <c r="G109" s="137" t="s">
        <v>63</v>
      </c>
      <c r="H109" s="132"/>
      <c r="I109" s="45">
        <v>36.1</v>
      </c>
      <c r="J109" s="57" t="s">
        <v>389</v>
      </c>
      <c r="K109" s="38" t="s">
        <v>72</v>
      </c>
      <c r="L109" s="39" t="s">
        <v>71</v>
      </c>
      <c r="M109" s="138" t="s">
        <v>210</v>
      </c>
      <c r="N109" s="133">
        <v>5</v>
      </c>
      <c r="O109" s="133">
        <v>5</v>
      </c>
      <c r="P109" s="139" t="str">
        <f t="shared" ref="P109" si="178">IF(AND(N109&lt;&gt;"",O109&lt;&gt;""),IF(AND(N109&gt;5,O109&gt;5),"I",IF(AND(N109&lt;=5,O109&lt;5),"II",IF(AND(N109&gt;5,O109&lt;=5),"IV",IF(AND(N109&lt;=5,O109&lt;=5),"III",)))),"")</f>
        <v>III</v>
      </c>
      <c r="Q109" s="133" t="s">
        <v>77</v>
      </c>
      <c r="R109" s="45">
        <f>IF(Q109="Si",1,0)</f>
        <v>1</v>
      </c>
      <c r="S109" s="45">
        <v>36.1</v>
      </c>
      <c r="T109" s="61" t="s">
        <v>392</v>
      </c>
      <c r="U109" s="135" t="s">
        <v>80</v>
      </c>
      <c r="V109" s="40" t="s">
        <v>77</v>
      </c>
      <c r="W109" s="40" t="s">
        <v>77</v>
      </c>
      <c r="X109" s="40" t="s">
        <v>77</v>
      </c>
      <c r="Y109" s="40" t="s">
        <v>76</v>
      </c>
      <c r="Z109" s="40" t="str">
        <f t="shared" ref="Z109:Z111" si="179">IF($T109&lt;&gt;"",IF(AND(V109="SI",W109="SI",X109="SI",Y109="SI"),"SUFICIENTE",IF(OR(V109="NO",W109="NO",X109="NO",Y109="NO"),"DEFICIENTE",IF(OR(V109="",W109="",X109="",Y109=""),"FALTA VALORAR EL CONTROL",""))),"")</f>
        <v>DEFICIENTE</v>
      </c>
      <c r="AA109" s="45"/>
      <c r="AB109" s="41"/>
      <c r="AC109" s="125" t="s">
        <v>76</v>
      </c>
      <c r="AD109" s="41"/>
      <c r="AE109" s="41"/>
      <c r="AF109" s="125">
        <v>4</v>
      </c>
      <c r="AG109" s="125">
        <v>8</v>
      </c>
      <c r="AH109" s="126">
        <v>0</v>
      </c>
      <c r="AI109" s="126">
        <v>0</v>
      </c>
      <c r="AJ109" s="126">
        <v>1</v>
      </c>
      <c r="AK109" s="126">
        <v>1</v>
      </c>
      <c r="AL109" s="126">
        <v>2</v>
      </c>
      <c r="AM109" s="127" t="str">
        <f t="shared" ref="AM109" si="180">IF($AL109&gt;=2,IF(AND($AF109="",$AG109=""),"",IF(AND($AF109&gt;5,$AG109&gt;5),"I","")),)</f>
        <v/>
      </c>
      <c r="AN109" s="127" t="str">
        <f t="shared" ref="AN109" si="181">IF($AL109&gt;=2,IF(AND($AF109="",$AG109=""),"",IF(AND($AF109&lt;6,$AG109&gt;5),"II","")),)</f>
        <v>II</v>
      </c>
      <c r="AO109" s="127" t="str">
        <f t="shared" ref="AO109" si="182">IF($AL109&gt;=2,IF(AND($AF109="",$AG109=""),"",IF(AND($AF109&lt;6,$AG109&lt;6),"III","")),)</f>
        <v/>
      </c>
      <c r="AP109" s="127" t="str">
        <f t="shared" ref="AP109" si="183">IF($AL109&gt;=2,IF(AND($AF109="",$AG109=""),"",IF(AND($AF109&gt;5,$AG109&lt;6),"IV","")),)</f>
        <v/>
      </c>
      <c r="AQ109" s="131" t="s">
        <v>81</v>
      </c>
      <c r="AR109" s="63" t="s">
        <v>394</v>
      </c>
    </row>
    <row r="110" spans="1:44" ht="38.25" customHeight="1" x14ac:dyDescent="0.2">
      <c r="A110" s="113"/>
      <c r="B110" s="134"/>
      <c r="C110" s="135"/>
      <c r="D110" s="134"/>
      <c r="E110" s="141"/>
      <c r="F110" s="135"/>
      <c r="G110" s="137"/>
      <c r="H110" s="132"/>
      <c r="I110" s="45">
        <v>36.200000000000003</v>
      </c>
      <c r="J110" s="57" t="s">
        <v>390</v>
      </c>
      <c r="K110" s="38" t="s">
        <v>72</v>
      </c>
      <c r="L110" s="39" t="s">
        <v>71</v>
      </c>
      <c r="M110" s="138"/>
      <c r="N110" s="133"/>
      <c r="O110" s="133"/>
      <c r="P110" s="139"/>
      <c r="Q110" s="133"/>
      <c r="R110" s="45">
        <f>IF(Q109="Si",1,0)</f>
        <v>1</v>
      </c>
      <c r="S110" s="45">
        <v>36.200000000000003</v>
      </c>
      <c r="T110" s="61" t="s">
        <v>215</v>
      </c>
      <c r="U110" s="135"/>
      <c r="V110" s="40" t="s">
        <v>77</v>
      </c>
      <c r="W110" s="40" t="s">
        <v>77</v>
      </c>
      <c r="X110" s="40" t="s">
        <v>77</v>
      </c>
      <c r="Y110" s="40" t="s">
        <v>76</v>
      </c>
      <c r="Z110" s="40" t="str">
        <f t="shared" si="179"/>
        <v>DEFICIENTE</v>
      </c>
      <c r="AA110" s="45"/>
      <c r="AB110" s="41"/>
      <c r="AC110" s="125"/>
      <c r="AD110" s="41"/>
      <c r="AE110" s="41"/>
      <c r="AF110" s="125"/>
      <c r="AG110" s="125"/>
      <c r="AH110" s="126"/>
      <c r="AI110" s="126"/>
      <c r="AJ110" s="126"/>
      <c r="AK110" s="126"/>
      <c r="AL110" s="126"/>
      <c r="AM110" s="127"/>
      <c r="AN110" s="127"/>
      <c r="AO110" s="127"/>
      <c r="AP110" s="127"/>
      <c r="AQ110" s="131"/>
      <c r="AR110" s="63" t="s">
        <v>395</v>
      </c>
    </row>
    <row r="111" spans="1:44" ht="38.25" customHeight="1" x14ac:dyDescent="0.2">
      <c r="A111" s="113"/>
      <c r="B111" s="134"/>
      <c r="C111" s="135"/>
      <c r="D111" s="134"/>
      <c r="E111" s="141"/>
      <c r="F111" s="135"/>
      <c r="G111" s="137"/>
      <c r="H111" s="132"/>
      <c r="I111" s="45">
        <v>36.299999999999997</v>
      </c>
      <c r="J111" s="57" t="s">
        <v>391</v>
      </c>
      <c r="K111" s="38" t="s">
        <v>72</v>
      </c>
      <c r="L111" s="39" t="s">
        <v>71</v>
      </c>
      <c r="M111" s="138"/>
      <c r="N111" s="133"/>
      <c r="O111" s="133"/>
      <c r="P111" s="139"/>
      <c r="Q111" s="133"/>
      <c r="R111" s="45">
        <f>IF(Q109="Si",1,0)</f>
        <v>1</v>
      </c>
      <c r="S111" s="45">
        <v>36.299999999999997</v>
      </c>
      <c r="T111" s="61" t="s">
        <v>393</v>
      </c>
      <c r="U111" s="135"/>
      <c r="V111" s="40" t="s">
        <v>77</v>
      </c>
      <c r="W111" s="40" t="s">
        <v>77</v>
      </c>
      <c r="X111" s="40" t="s">
        <v>77</v>
      </c>
      <c r="Y111" s="40" t="s">
        <v>77</v>
      </c>
      <c r="Z111" s="40" t="str">
        <f t="shared" si="179"/>
        <v>SUFICIENTE</v>
      </c>
      <c r="AA111" s="45"/>
      <c r="AB111" s="41"/>
      <c r="AC111" s="125"/>
      <c r="AD111" s="41"/>
      <c r="AE111" s="41"/>
      <c r="AF111" s="125"/>
      <c r="AG111" s="125"/>
      <c r="AH111" s="126"/>
      <c r="AI111" s="126"/>
      <c r="AJ111" s="126"/>
      <c r="AK111" s="126"/>
      <c r="AL111" s="126"/>
      <c r="AM111" s="127"/>
      <c r="AN111" s="127"/>
      <c r="AO111" s="127"/>
      <c r="AP111" s="127"/>
      <c r="AQ111" s="131"/>
      <c r="AR111" s="63" t="s">
        <v>396</v>
      </c>
    </row>
    <row r="112" spans="1:44" ht="38.25" customHeight="1" x14ac:dyDescent="0.2">
      <c r="A112" s="113" t="s">
        <v>397</v>
      </c>
      <c r="B112" s="96" t="s">
        <v>359</v>
      </c>
      <c r="C112" s="97" t="s">
        <v>100</v>
      </c>
      <c r="D112" s="96" t="s">
        <v>398</v>
      </c>
      <c r="E112" s="96" t="s">
        <v>320</v>
      </c>
      <c r="F112" s="97" t="s">
        <v>61</v>
      </c>
      <c r="G112" s="99" t="s">
        <v>101</v>
      </c>
      <c r="H112" s="132"/>
      <c r="I112" s="45">
        <v>37.1</v>
      </c>
      <c r="J112" s="49" t="s">
        <v>399</v>
      </c>
      <c r="K112" s="50" t="s">
        <v>70</v>
      </c>
      <c r="L112" s="51" t="s">
        <v>115</v>
      </c>
      <c r="M112" s="117" t="s">
        <v>241</v>
      </c>
      <c r="N112" s="133">
        <v>5</v>
      </c>
      <c r="O112" s="133">
        <v>7</v>
      </c>
      <c r="P112" s="130" t="str">
        <f t="shared" ref="P112" si="184">IF(AND(N112&lt;&gt;"",O112&lt;&gt;""),IF(AND(N112&gt;5,O112&gt;5),"I",IF(AND(N112&lt;=5,O112&gt;5),"II",IF(AND(N112&gt;5,O112&lt;=5),"IV",IF(AND(N112&lt;=5,O112&lt;=5),"III",)))),"")</f>
        <v>II</v>
      </c>
      <c r="Q112" s="133" t="s">
        <v>77</v>
      </c>
      <c r="R112" s="45">
        <f>IF(Q112="Si",1,0)</f>
        <v>1</v>
      </c>
      <c r="S112" s="45">
        <v>37.1</v>
      </c>
      <c r="T112" s="54" t="s">
        <v>245</v>
      </c>
      <c r="U112" s="97" t="s">
        <v>80</v>
      </c>
      <c r="V112" s="56" t="s">
        <v>77</v>
      </c>
      <c r="W112" s="56" t="s">
        <v>77</v>
      </c>
      <c r="X112" s="56" t="s">
        <v>77</v>
      </c>
      <c r="Y112" s="56" t="s">
        <v>77</v>
      </c>
      <c r="Z112" s="40" t="str">
        <f t="shared" ref="Z112:Z114" si="185">IF($T112&lt;&gt;"",IF(AND(V112="SI",W112="SI",X112="SI",Y112="SI"),"SUFICIENTE",IF(OR(V112="NO",W112="NO",X112="NO",Y112="NO"),"DEFICIENTE",IF(OR(V112="",W112="",X112="",Y112=""),"FALTA VALORAR EL CONTROL",""))),"")</f>
        <v>SUFICIENTE</v>
      </c>
      <c r="AA112" s="45"/>
      <c r="AB112" s="41"/>
      <c r="AC112" s="125" t="s">
        <v>76</v>
      </c>
      <c r="AD112" s="41"/>
      <c r="AE112" s="41"/>
      <c r="AF112" s="125">
        <v>5</v>
      </c>
      <c r="AG112" s="125">
        <v>6</v>
      </c>
      <c r="AH112" s="126">
        <v>0</v>
      </c>
      <c r="AI112" s="126">
        <v>0</v>
      </c>
      <c r="AJ112" s="126">
        <v>1</v>
      </c>
      <c r="AK112" s="126">
        <v>1</v>
      </c>
      <c r="AL112" s="126">
        <v>2</v>
      </c>
      <c r="AM112" s="127" t="str">
        <f t="shared" ref="AM112" si="186">IF($AL112&gt;=2,IF(AND($AF112="",$AG112=""),"",IF(AND($AF112&gt;5,$AG112&gt;5),"I","")),)</f>
        <v/>
      </c>
      <c r="AN112" s="127" t="str">
        <f t="shared" ref="AN112" si="187">IF($AL112&gt;=2,IF(AND($AF112="",$AG112=""),"",IF(AND($AF112&lt;6,$AG112&gt;5),"II","")),)</f>
        <v>II</v>
      </c>
      <c r="AO112" s="127" t="str">
        <f t="shared" ref="AO112" si="188">IF($AL112&gt;=2,IF(AND($AF112="",$AG112=""),"",IF(AND($AF112&lt;6,$AG112&lt;6),"III","")),)</f>
        <v/>
      </c>
      <c r="AP112" s="127" t="str">
        <f t="shared" ref="AP112" si="189">IF($AL112&gt;=2,IF(AND($AF112="",$AG112=""),"",IF(AND($AF112&gt;5,$AG112&lt;6),"IV","")),)</f>
        <v/>
      </c>
      <c r="AQ112" s="116" t="s">
        <v>82</v>
      </c>
      <c r="AR112" s="55" t="s">
        <v>324</v>
      </c>
    </row>
    <row r="113" spans="1:44" ht="38.25" customHeight="1" x14ac:dyDescent="0.2">
      <c r="A113" s="113"/>
      <c r="B113" s="96"/>
      <c r="C113" s="97"/>
      <c r="D113" s="96"/>
      <c r="E113" s="96"/>
      <c r="F113" s="97"/>
      <c r="G113" s="99"/>
      <c r="H113" s="132"/>
      <c r="I113" s="45">
        <v>37.200000000000003</v>
      </c>
      <c r="J113" s="49" t="s">
        <v>321</v>
      </c>
      <c r="K113" s="50" t="s">
        <v>70</v>
      </c>
      <c r="L113" s="51" t="s">
        <v>115</v>
      </c>
      <c r="M113" s="117"/>
      <c r="N113" s="133"/>
      <c r="O113" s="133"/>
      <c r="P113" s="130"/>
      <c r="Q113" s="133"/>
      <c r="R113" s="45">
        <f>IF(Q112="Si",1,0)</f>
        <v>1</v>
      </c>
      <c r="S113" s="45">
        <v>37.200000000000003</v>
      </c>
      <c r="T113" s="54" t="s">
        <v>249</v>
      </c>
      <c r="U113" s="97"/>
      <c r="V113" s="56" t="s">
        <v>77</v>
      </c>
      <c r="W113" s="56" t="s">
        <v>77</v>
      </c>
      <c r="X113" s="56" t="s">
        <v>77</v>
      </c>
      <c r="Y113" s="56" t="s">
        <v>76</v>
      </c>
      <c r="Z113" s="40" t="str">
        <f t="shared" si="185"/>
        <v>DEFICIENTE</v>
      </c>
      <c r="AA113" s="45"/>
      <c r="AB113" s="41"/>
      <c r="AC113" s="125"/>
      <c r="AD113" s="41"/>
      <c r="AE113" s="41"/>
      <c r="AF113" s="125"/>
      <c r="AG113" s="125"/>
      <c r="AH113" s="126"/>
      <c r="AI113" s="126"/>
      <c r="AJ113" s="126"/>
      <c r="AK113" s="126"/>
      <c r="AL113" s="126"/>
      <c r="AM113" s="127"/>
      <c r="AN113" s="127"/>
      <c r="AO113" s="127"/>
      <c r="AP113" s="127"/>
      <c r="AQ113" s="116"/>
      <c r="AR113" s="55" t="s">
        <v>400</v>
      </c>
    </row>
    <row r="114" spans="1:44" ht="38.25" customHeight="1" x14ac:dyDescent="0.2">
      <c r="A114" s="113"/>
      <c r="B114" s="96"/>
      <c r="C114" s="97"/>
      <c r="D114" s="96"/>
      <c r="E114" s="96"/>
      <c r="F114" s="97"/>
      <c r="G114" s="99"/>
      <c r="H114" s="132"/>
      <c r="I114" s="45">
        <v>37.299999999999997</v>
      </c>
      <c r="J114" s="49" t="s">
        <v>322</v>
      </c>
      <c r="K114" s="50" t="s">
        <v>70</v>
      </c>
      <c r="L114" s="51" t="s">
        <v>71</v>
      </c>
      <c r="M114" s="117"/>
      <c r="N114" s="133"/>
      <c r="O114" s="133"/>
      <c r="P114" s="130"/>
      <c r="Q114" s="133"/>
      <c r="R114" s="45">
        <f>IF(Q112="Si",1,0)</f>
        <v>1</v>
      </c>
      <c r="S114" s="45">
        <v>37.299999999999997</v>
      </c>
      <c r="T114" s="54" t="s">
        <v>250</v>
      </c>
      <c r="U114" s="97"/>
      <c r="V114" s="56" t="s">
        <v>77</v>
      </c>
      <c r="W114" s="56" t="s">
        <v>77</v>
      </c>
      <c r="X114" s="56" t="s">
        <v>77</v>
      </c>
      <c r="Y114" s="56" t="s">
        <v>77</v>
      </c>
      <c r="Z114" s="40" t="str">
        <f t="shared" si="185"/>
        <v>SUFICIENTE</v>
      </c>
      <c r="AA114" s="45"/>
      <c r="AB114" s="41"/>
      <c r="AC114" s="125"/>
      <c r="AD114" s="41"/>
      <c r="AE114" s="41"/>
      <c r="AF114" s="125"/>
      <c r="AG114" s="125"/>
      <c r="AH114" s="126"/>
      <c r="AI114" s="126"/>
      <c r="AJ114" s="126"/>
      <c r="AK114" s="126"/>
      <c r="AL114" s="126"/>
      <c r="AM114" s="127"/>
      <c r="AN114" s="127"/>
      <c r="AO114" s="127"/>
      <c r="AP114" s="127"/>
      <c r="AQ114" s="116"/>
      <c r="AR114" s="55" t="s">
        <v>323</v>
      </c>
    </row>
    <row r="115" spans="1:44" ht="38.25" customHeight="1" x14ac:dyDescent="0.2">
      <c r="A115" s="113" t="s">
        <v>401</v>
      </c>
      <c r="B115" s="134" t="s">
        <v>359</v>
      </c>
      <c r="C115" s="135" t="s">
        <v>53</v>
      </c>
      <c r="D115" s="134" t="s">
        <v>402</v>
      </c>
      <c r="E115" s="136" t="s">
        <v>232</v>
      </c>
      <c r="F115" s="135" t="s">
        <v>61</v>
      </c>
      <c r="G115" s="137" t="s">
        <v>63</v>
      </c>
      <c r="H115" s="132"/>
      <c r="I115" s="45">
        <v>38.1</v>
      </c>
      <c r="J115" s="57" t="s">
        <v>242</v>
      </c>
      <c r="K115" s="38" t="s">
        <v>239</v>
      </c>
      <c r="L115" s="39" t="s">
        <v>71</v>
      </c>
      <c r="M115" s="138" t="s">
        <v>243</v>
      </c>
      <c r="N115" s="133">
        <v>4</v>
      </c>
      <c r="O115" s="133">
        <v>5</v>
      </c>
      <c r="P115" s="139" t="str">
        <f t="shared" ref="P115" si="190">IF(AND(N115&lt;&gt;"",O115&lt;&gt;""),IF(AND(N115&gt;5,O115&gt;5),"I",IF(AND(N115&lt;=5,O115&lt;5),"II",IF(AND(N115&gt;5,O115&lt;=5),"IV",IF(AND(N115&lt;=5,O115&lt;=5),"III",)))),"")</f>
        <v>III</v>
      </c>
      <c r="Q115" s="133" t="s">
        <v>76</v>
      </c>
      <c r="R115" s="45">
        <f>IF(Q115="Si",1,0)</f>
        <v>0</v>
      </c>
      <c r="S115" s="45">
        <v>38.1</v>
      </c>
      <c r="T115" s="61" t="s">
        <v>246</v>
      </c>
      <c r="U115" s="135" t="s">
        <v>80</v>
      </c>
      <c r="V115" s="40" t="s">
        <v>76</v>
      </c>
      <c r="W115" s="40" t="s">
        <v>76</v>
      </c>
      <c r="X115" s="40" t="s">
        <v>77</v>
      </c>
      <c r="Y115" s="40" t="s">
        <v>76</v>
      </c>
      <c r="Z115" s="40" t="str">
        <f t="shared" ref="Z115:Z117" si="191">IF($T115&lt;&gt;"",IF(AND(V115="SI",W115="SI",X115="SI",Y115="SI"),"SUFICIENTE",IF(OR(V115="NO",W115="NO",X115="NO",Y115="NO"),"DEFICIENTE",IF(OR(V115="",W115="",X115="",Y115=""),"FALTA VALORAR EL CONTROL",""))),"")</f>
        <v>DEFICIENTE</v>
      </c>
      <c r="AA115" s="45"/>
      <c r="AB115" s="41"/>
      <c r="AC115" s="125" t="s">
        <v>76</v>
      </c>
      <c r="AD115" s="41"/>
      <c r="AE115" s="41"/>
      <c r="AF115" s="125">
        <v>4</v>
      </c>
      <c r="AG115" s="125">
        <v>7</v>
      </c>
      <c r="AH115" s="126">
        <v>0</v>
      </c>
      <c r="AI115" s="126">
        <v>0</v>
      </c>
      <c r="AJ115" s="126">
        <v>1</v>
      </c>
      <c r="AK115" s="126">
        <v>1</v>
      </c>
      <c r="AL115" s="126">
        <v>2</v>
      </c>
      <c r="AM115" s="127" t="str">
        <f t="shared" ref="AM115" si="192">IF($AL115&gt;=2,IF(AND($AF115="",$AG115=""),"",IF(AND($AF115&gt;5,$AG115&gt;5),"I","")),)</f>
        <v/>
      </c>
      <c r="AN115" s="127" t="str">
        <f t="shared" ref="AN115" si="193">IF($AL115&gt;=2,IF(AND($AF115="",$AG115=""),"",IF(AND($AF115&lt;6,$AG115&gt;5),"II","")),)</f>
        <v>II</v>
      </c>
      <c r="AO115" s="127" t="str">
        <f t="shared" ref="AO115" si="194">IF($AL115&gt;=2,IF(AND($AF115="",$AG115=""),"",IF(AND($AF115&lt;6,$AG115&lt;6),"III","")),)</f>
        <v/>
      </c>
      <c r="AP115" s="127" t="str">
        <f t="shared" ref="AP115" si="195">IF($AL115&gt;=2,IF(AND($AF115="",$AG115=""),"",IF(AND($AF115&gt;5,$AG115&lt;6),"IV","")),)</f>
        <v/>
      </c>
      <c r="AQ115" s="131" t="s">
        <v>82</v>
      </c>
      <c r="AR115" s="63" t="s">
        <v>256</v>
      </c>
    </row>
    <row r="116" spans="1:44" ht="38.25" customHeight="1" x14ac:dyDescent="0.2">
      <c r="A116" s="113"/>
      <c r="B116" s="134"/>
      <c r="C116" s="135"/>
      <c r="D116" s="134"/>
      <c r="E116" s="136"/>
      <c r="F116" s="135"/>
      <c r="G116" s="137"/>
      <c r="H116" s="132"/>
      <c r="I116" s="45">
        <v>38.200000000000003</v>
      </c>
      <c r="J116" s="57" t="s">
        <v>244</v>
      </c>
      <c r="K116" s="38" t="s">
        <v>70</v>
      </c>
      <c r="L116" s="39" t="s">
        <v>71</v>
      </c>
      <c r="M116" s="138"/>
      <c r="N116" s="133"/>
      <c r="O116" s="133"/>
      <c r="P116" s="139"/>
      <c r="Q116" s="133"/>
      <c r="R116" s="45">
        <f>IF(Q115="Si",1,0)</f>
        <v>0</v>
      </c>
      <c r="S116" s="45">
        <v>38.200000000000003</v>
      </c>
      <c r="T116" s="61"/>
      <c r="U116" s="135"/>
      <c r="V116" s="40"/>
      <c r="W116" s="40"/>
      <c r="X116" s="40"/>
      <c r="Y116" s="40"/>
      <c r="Z116" s="40" t="str">
        <f t="shared" si="191"/>
        <v/>
      </c>
      <c r="AA116" s="45"/>
      <c r="AB116" s="41"/>
      <c r="AC116" s="125"/>
      <c r="AD116" s="41"/>
      <c r="AE116" s="41"/>
      <c r="AF116" s="125"/>
      <c r="AG116" s="125"/>
      <c r="AH116" s="126"/>
      <c r="AI116" s="126"/>
      <c r="AJ116" s="126"/>
      <c r="AK116" s="126"/>
      <c r="AL116" s="126"/>
      <c r="AM116" s="127"/>
      <c r="AN116" s="127"/>
      <c r="AO116" s="127"/>
      <c r="AP116" s="127"/>
      <c r="AQ116" s="131"/>
      <c r="AR116" s="63" t="s">
        <v>257</v>
      </c>
    </row>
    <row r="117" spans="1:44" ht="38.25" customHeight="1" x14ac:dyDescent="0.2">
      <c r="A117" s="113"/>
      <c r="B117" s="134"/>
      <c r="C117" s="135"/>
      <c r="D117" s="134"/>
      <c r="E117" s="136"/>
      <c r="F117" s="135"/>
      <c r="G117" s="137"/>
      <c r="H117" s="132"/>
      <c r="I117" s="45">
        <v>38.299999999999997</v>
      </c>
      <c r="J117" s="57"/>
      <c r="K117" s="38"/>
      <c r="L117" s="39"/>
      <c r="M117" s="138"/>
      <c r="N117" s="133"/>
      <c r="O117" s="133"/>
      <c r="P117" s="139"/>
      <c r="Q117" s="133"/>
      <c r="R117" s="45">
        <f>IF(Q115="Si",1,0)</f>
        <v>0</v>
      </c>
      <c r="S117" s="45">
        <v>38.299999999999997</v>
      </c>
      <c r="T117" s="61"/>
      <c r="U117" s="135"/>
      <c r="V117" s="40"/>
      <c r="W117" s="40"/>
      <c r="X117" s="40"/>
      <c r="Y117" s="40"/>
      <c r="Z117" s="40" t="str">
        <f t="shared" si="191"/>
        <v/>
      </c>
      <c r="AA117" s="45"/>
      <c r="AB117" s="41"/>
      <c r="AC117" s="125"/>
      <c r="AD117" s="41"/>
      <c r="AE117" s="41"/>
      <c r="AF117" s="125"/>
      <c r="AG117" s="125"/>
      <c r="AH117" s="126"/>
      <c r="AI117" s="126"/>
      <c r="AJ117" s="126"/>
      <c r="AK117" s="126"/>
      <c r="AL117" s="126"/>
      <c r="AM117" s="127"/>
      <c r="AN117" s="127"/>
      <c r="AO117" s="127"/>
      <c r="AP117" s="127"/>
      <c r="AQ117" s="131"/>
      <c r="AR117" s="63" t="s">
        <v>258</v>
      </c>
    </row>
    <row r="118" spans="1:44" ht="38.25" customHeight="1" x14ac:dyDescent="0.2">
      <c r="A118" s="113" t="s">
        <v>403</v>
      </c>
      <c r="B118" s="96" t="s">
        <v>153</v>
      </c>
      <c r="C118" s="97" t="s">
        <v>53</v>
      </c>
      <c r="D118" s="96" t="s">
        <v>378</v>
      </c>
      <c r="E118" s="98" t="s">
        <v>404</v>
      </c>
      <c r="F118" s="97" t="s">
        <v>61</v>
      </c>
      <c r="G118" s="99" t="s">
        <v>102</v>
      </c>
      <c r="H118" s="132"/>
      <c r="I118" s="45">
        <v>39.1</v>
      </c>
      <c r="J118" s="57" t="s">
        <v>380</v>
      </c>
      <c r="K118" s="50" t="s">
        <v>72</v>
      </c>
      <c r="L118" s="51" t="s">
        <v>71</v>
      </c>
      <c r="M118" s="117" t="s">
        <v>206</v>
      </c>
      <c r="N118" s="133">
        <v>5</v>
      </c>
      <c r="O118" s="133">
        <v>6</v>
      </c>
      <c r="P118" s="130" t="str">
        <f t="shared" ref="P118" si="196">IF(AND(N118&lt;&gt;"",O118&lt;&gt;""),IF(AND(N118&gt;5,O118&gt;5),"I",IF(AND(N118&lt;=5,O118&gt;5),"II",IF(AND(N118&gt;5,O118&lt;=5),"IV",IF(AND(N118&lt;=5,O118&lt;=5),"III",)))),"")</f>
        <v>II</v>
      </c>
      <c r="Q118" s="133" t="s">
        <v>77</v>
      </c>
      <c r="R118" s="45">
        <f>IF(Q118="Si",1,0)</f>
        <v>1</v>
      </c>
      <c r="S118" s="45">
        <v>39.1</v>
      </c>
      <c r="T118" s="61" t="s">
        <v>383</v>
      </c>
      <c r="U118" s="97" t="s">
        <v>80</v>
      </c>
      <c r="V118" s="40" t="s">
        <v>77</v>
      </c>
      <c r="W118" s="40" t="s">
        <v>77</v>
      </c>
      <c r="X118" s="40" t="s">
        <v>77</v>
      </c>
      <c r="Y118" s="40" t="s">
        <v>77</v>
      </c>
      <c r="Z118" s="40" t="str">
        <f t="shared" ref="Z118:Z120" si="197">IF($T118&lt;&gt;"",IF(AND(V118="SI",W118="SI",X118="SI",Y118="SI"),"SUFICIENTE",IF(OR(V118="NO",W118="NO",X118="NO",Y118="NO"),"DEFICIENTE",IF(OR(V118="",W118="",X118="",Y118=""),"FALTA VALORAR EL CONTROL",""))),"")</f>
        <v>SUFICIENTE</v>
      </c>
      <c r="AA118" s="45"/>
      <c r="AB118" s="41"/>
      <c r="AC118" s="125" t="s">
        <v>76</v>
      </c>
      <c r="AD118" s="41"/>
      <c r="AE118" s="41"/>
      <c r="AF118" s="125">
        <v>5</v>
      </c>
      <c r="AG118" s="125">
        <v>6</v>
      </c>
      <c r="AH118" s="126">
        <v>0</v>
      </c>
      <c r="AI118" s="126">
        <v>0</v>
      </c>
      <c r="AJ118" s="126">
        <v>1</v>
      </c>
      <c r="AK118" s="126">
        <v>1</v>
      </c>
      <c r="AL118" s="126">
        <v>2</v>
      </c>
      <c r="AM118" s="127" t="str">
        <f t="shared" ref="AM118" si="198">IF($AL118&gt;=2,IF(AND($AF118="",$AG118=""),"",IF(AND($AF118&gt;5,$AG118&gt;5),"I","")),)</f>
        <v/>
      </c>
      <c r="AN118" s="127" t="str">
        <f t="shared" ref="AN118" si="199">IF($AL118&gt;=2,IF(AND($AF118="",$AG118=""),"",IF(AND($AF118&lt;6,$AG118&gt;5),"II","")),)</f>
        <v>II</v>
      </c>
      <c r="AO118" s="127" t="str">
        <f t="shared" ref="AO118" si="200">IF($AL118&gt;=2,IF(AND($AF118="",$AG118=""),"",IF(AND($AF118&lt;6,$AG118&lt;6),"III","")),)</f>
        <v/>
      </c>
      <c r="AP118" s="127" t="str">
        <f t="shared" ref="AP118" si="201">IF($AL118&gt;=2,IF(AND($AF118="",$AG118=""),"",IF(AND($AF118&gt;5,$AG118&lt;6),"IV","")),)</f>
        <v/>
      </c>
      <c r="AQ118" s="116" t="s">
        <v>81</v>
      </c>
      <c r="AR118" s="61" t="s">
        <v>405</v>
      </c>
    </row>
    <row r="119" spans="1:44" ht="38.25" customHeight="1" x14ac:dyDescent="0.2">
      <c r="A119" s="113"/>
      <c r="B119" s="96"/>
      <c r="C119" s="97"/>
      <c r="D119" s="96"/>
      <c r="E119" s="98"/>
      <c r="F119" s="97"/>
      <c r="G119" s="99"/>
      <c r="H119" s="132"/>
      <c r="I119" s="45">
        <v>39.200000000000003</v>
      </c>
      <c r="J119" s="57" t="s">
        <v>381</v>
      </c>
      <c r="K119" s="50" t="s">
        <v>72</v>
      </c>
      <c r="L119" s="51" t="s">
        <v>71</v>
      </c>
      <c r="M119" s="117"/>
      <c r="N119" s="133"/>
      <c r="O119" s="133"/>
      <c r="P119" s="130"/>
      <c r="Q119" s="133"/>
      <c r="R119" s="45">
        <f>IF(Q118="Si",1,0)</f>
        <v>1</v>
      </c>
      <c r="S119" s="45">
        <v>39.200000000000003</v>
      </c>
      <c r="T119" s="61" t="s">
        <v>383</v>
      </c>
      <c r="U119" s="97"/>
      <c r="V119" s="40" t="s">
        <v>77</v>
      </c>
      <c r="W119" s="40" t="s">
        <v>77</v>
      </c>
      <c r="X119" s="40" t="s">
        <v>77</v>
      </c>
      <c r="Y119" s="40" t="s">
        <v>77</v>
      </c>
      <c r="Z119" s="40" t="str">
        <f t="shared" si="197"/>
        <v>SUFICIENTE</v>
      </c>
      <c r="AA119" s="45"/>
      <c r="AB119" s="41"/>
      <c r="AC119" s="125"/>
      <c r="AD119" s="41"/>
      <c r="AE119" s="41"/>
      <c r="AF119" s="125"/>
      <c r="AG119" s="125"/>
      <c r="AH119" s="126"/>
      <c r="AI119" s="126"/>
      <c r="AJ119" s="126"/>
      <c r="AK119" s="126"/>
      <c r="AL119" s="126"/>
      <c r="AM119" s="127"/>
      <c r="AN119" s="127"/>
      <c r="AO119" s="127"/>
      <c r="AP119" s="127"/>
      <c r="AQ119" s="116"/>
      <c r="AR119" s="61" t="s">
        <v>406</v>
      </c>
    </row>
    <row r="120" spans="1:44" ht="38.25" customHeight="1" x14ac:dyDescent="0.2">
      <c r="A120" s="113"/>
      <c r="B120" s="96"/>
      <c r="C120" s="97"/>
      <c r="D120" s="96"/>
      <c r="E120" s="98"/>
      <c r="F120" s="97"/>
      <c r="G120" s="99"/>
      <c r="H120" s="132"/>
      <c r="I120" s="45">
        <v>39.299999999999997</v>
      </c>
      <c r="J120" s="57" t="s">
        <v>382</v>
      </c>
      <c r="K120" s="50" t="s">
        <v>72</v>
      </c>
      <c r="L120" s="51" t="s">
        <v>71</v>
      </c>
      <c r="M120" s="117"/>
      <c r="N120" s="133"/>
      <c r="O120" s="133"/>
      <c r="P120" s="130"/>
      <c r="Q120" s="133"/>
      <c r="R120" s="45">
        <f>IF(Q118="Si",1,0)</f>
        <v>1</v>
      </c>
      <c r="S120" s="45">
        <v>39.299999999999997</v>
      </c>
      <c r="T120" s="61" t="s">
        <v>383</v>
      </c>
      <c r="U120" s="97"/>
      <c r="V120" s="40" t="s">
        <v>77</v>
      </c>
      <c r="W120" s="40" t="s">
        <v>77</v>
      </c>
      <c r="X120" s="40" t="s">
        <v>77</v>
      </c>
      <c r="Y120" s="40" t="s">
        <v>77</v>
      </c>
      <c r="Z120" s="40" t="str">
        <f t="shared" si="197"/>
        <v>SUFICIENTE</v>
      </c>
      <c r="AA120" s="45"/>
      <c r="AB120" s="41"/>
      <c r="AC120" s="125"/>
      <c r="AD120" s="41"/>
      <c r="AE120" s="41"/>
      <c r="AF120" s="125"/>
      <c r="AG120" s="125"/>
      <c r="AH120" s="126"/>
      <c r="AI120" s="126"/>
      <c r="AJ120" s="126"/>
      <c r="AK120" s="126"/>
      <c r="AL120" s="126"/>
      <c r="AM120" s="127"/>
      <c r="AN120" s="127"/>
      <c r="AO120" s="127"/>
      <c r="AP120" s="127"/>
      <c r="AQ120" s="116"/>
      <c r="AR120" s="61" t="s">
        <v>407</v>
      </c>
    </row>
    <row r="121" spans="1:44" ht="38.25" customHeight="1" x14ac:dyDescent="0.2">
      <c r="A121" s="113" t="s">
        <v>408</v>
      </c>
      <c r="B121" s="96" t="s">
        <v>153</v>
      </c>
      <c r="C121" s="97" t="s">
        <v>53</v>
      </c>
      <c r="D121" s="96" t="s">
        <v>409</v>
      </c>
      <c r="E121" s="128" t="s">
        <v>410</v>
      </c>
      <c r="F121" s="97" t="s">
        <v>61</v>
      </c>
      <c r="G121" s="99" t="s">
        <v>63</v>
      </c>
      <c r="H121" s="100"/>
      <c r="I121" s="48">
        <v>40.1</v>
      </c>
      <c r="J121" s="49" t="s">
        <v>411</v>
      </c>
      <c r="K121" s="50" t="s">
        <v>72</v>
      </c>
      <c r="L121" s="51" t="s">
        <v>71</v>
      </c>
      <c r="M121" s="117" t="s">
        <v>412</v>
      </c>
      <c r="N121" s="129">
        <v>5</v>
      </c>
      <c r="O121" s="129">
        <v>6</v>
      </c>
      <c r="P121" s="130" t="str">
        <f t="shared" ref="P121" si="202">IF(AND(N121&lt;&gt;"",O121&lt;&gt;""),IF(AND(N121&gt;5,O121&gt;5),"I",IF(AND(N121&lt;=5,O121&gt;5),"II",IF(AND(N121&gt;5,O121&lt;=5),"IV",IF(AND(N121&lt;=5,O121&lt;=5),"III",)))),"")</f>
        <v>II</v>
      </c>
      <c r="Q121" s="129" t="s">
        <v>77</v>
      </c>
      <c r="R121" s="48">
        <f>IF(Q121="Si",1,0)</f>
        <v>1</v>
      </c>
      <c r="S121" s="48">
        <v>40.1</v>
      </c>
      <c r="T121" s="54" t="s">
        <v>413</v>
      </c>
      <c r="U121" s="97" t="s">
        <v>80</v>
      </c>
      <c r="V121" s="56" t="s">
        <v>77</v>
      </c>
      <c r="W121" s="56" t="s">
        <v>77</v>
      </c>
      <c r="X121" s="56" t="s">
        <v>77</v>
      </c>
      <c r="Y121" s="56" t="s">
        <v>77</v>
      </c>
      <c r="Z121" s="56" t="str">
        <f t="shared" ref="Z121:Z123" si="203">IF($T121&lt;&gt;"",IF(AND(V121="SI",W121="SI",X121="SI",Y121="SI"),"SUFICIENTE",IF(OR(V121="NO",W121="NO",X121="NO",Y121="NO"),"DEFICIENTE",IF(OR(V121="",W121="",X121="",Y121=""),"FALTA VALORAR EL CONTROL",""))),"")</f>
        <v>SUFICIENTE</v>
      </c>
      <c r="AA121" s="48"/>
      <c r="AB121" s="64"/>
      <c r="AC121" s="123" t="s">
        <v>76</v>
      </c>
      <c r="AD121" s="64"/>
      <c r="AE121" s="64"/>
      <c r="AF121" s="123">
        <v>5</v>
      </c>
      <c r="AG121" s="123">
        <v>6</v>
      </c>
      <c r="AH121" s="124">
        <v>0</v>
      </c>
      <c r="AI121" s="124">
        <v>0</v>
      </c>
      <c r="AJ121" s="124">
        <v>1</v>
      </c>
      <c r="AK121" s="124">
        <v>1</v>
      </c>
      <c r="AL121" s="124">
        <v>2</v>
      </c>
      <c r="AM121" s="115" t="str">
        <f t="shared" ref="AM121" si="204">IF($AL121&gt;=2,IF(AND($AF121="",$AG121=""),"",IF(AND($AF121&gt;5,$AG121&gt;5),"I","")),)</f>
        <v/>
      </c>
      <c r="AN121" s="115" t="str">
        <f t="shared" ref="AN121" si="205">IF($AL121&gt;=2,IF(AND($AF121="",$AG121=""),"",IF(AND($AF121&lt;6,$AG121&gt;5),"II","")),)</f>
        <v>II</v>
      </c>
      <c r="AO121" s="115" t="str">
        <f t="shared" ref="AO121" si="206">IF($AL121&gt;=2,IF(AND($AF121="",$AG121=""),"",IF(AND($AF121&lt;6,$AG121&lt;6),"III","")),)</f>
        <v/>
      </c>
      <c r="AP121" s="115" t="str">
        <f t="shared" ref="AP121" si="207">IF($AL121&gt;=2,IF(AND($AF121="",$AG121=""),"",IF(AND($AF121&gt;5,$AG121&lt;6),"IV","")),)</f>
        <v/>
      </c>
      <c r="AQ121" s="116" t="s">
        <v>81</v>
      </c>
      <c r="AR121" s="65" t="s">
        <v>414</v>
      </c>
    </row>
    <row r="122" spans="1:44" ht="38.25" customHeight="1" x14ac:dyDescent="0.2">
      <c r="A122" s="113"/>
      <c r="B122" s="96"/>
      <c r="C122" s="97"/>
      <c r="D122" s="96"/>
      <c r="E122" s="98"/>
      <c r="F122" s="97"/>
      <c r="G122" s="99"/>
      <c r="H122" s="100"/>
      <c r="I122" s="48">
        <v>40.200000000000003</v>
      </c>
      <c r="J122" s="48"/>
      <c r="K122" s="50"/>
      <c r="L122" s="51"/>
      <c r="M122" s="117"/>
      <c r="N122" s="129"/>
      <c r="O122" s="129"/>
      <c r="P122" s="130"/>
      <c r="Q122" s="129"/>
      <c r="R122" s="48">
        <f>IF(Q121="Si",1,0)</f>
        <v>1</v>
      </c>
      <c r="S122" s="48">
        <v>40.200000000000003</v>
      </c>
      <c r="T122" s="54"/>
      <c r="U122" s="97"/>
      <c r="V122" s="56"/>
      <c r="W122" s="56"/>
      <c r="X122" s="56"/>
      <c r="Y122" s="56"/>
      <c r="Z122" s="56" t="str">
        <f t="shared" si="203"/>
        <v/>
      </c>
      <c r="AA122" s="48"/>
      <c r="AB122" s="64"/>
      <c r="AC122" s="123"/>
      <c r="AD122" s="64"/>
      <c r="AE122" s="64"/>
      <c r="AF122" s="123"/>
      <c r="AG122" s="123"/>
      <c r="AH122" s="124"/>
      <c r="AI122" s="124"/>
      <c r="AJ122" s="124"/>
      <c r="AK122" s="124"/>
      <c r="AL122" s="124"/>
      <c r="AM122" s="115"/>
      <c r="AN122" s="115"/>
      <c r="AO122" s="115"/>
      <c r="AP122" s="115"/>
      <c r="AQ122" s="116"/>
      <c r="AR122" s="49"/>
    </row>
    <row r="123" spans="1:44" ht="38.25" customHeight="1" x14ac:dyDescent="0.2">
      <c r="A123" s="113"/>
      <c r="B123" s="96"/>
      <c r="C123" s="97"/>
      <c r="D123" s="96"/>
      <c r="E123" s="98"/>
      <c r="F123" s="97"/>
      <c r="G123" s="99"/>
      <c r="H123" s="100"/>
      <c r="I123" s="48">
        <v>40.299999999999997</v>
      </c>
      <c r="J123" s="49"/>
      <c r="K123" s="50"/>
      <c r="L123" s="51"/>
      <c r="M123" s="117"/>
      <c r="N123" s="129"/>
      <c r="O123" s="129"/>
      <c r="P123" s="130"/>
      <c r="Q123" s="129"/>
      <c r="R123" s="48">
        <f>IF(Q121="Si",1,0)</f>
        <v>1</v>
      </c>
      <c r="S123" s="48">
        <v>40.299999999999997</v>
      </c>
      <c r="T123" s="54"/>
      <c r="U123" s="97"/>
      <c r="V123" s="56"/>
      <c r="W123" s="56"/>
      <c r="X123" s="56"/>
      <c r="Y123" s="56"/>
      <c r="Z123" s="56" t="str">
        <f t="shared" si="203"/>
        <v/>
      </c>
      <c r="AA123" s="48"/>
      <c r="AB123" s="64"/>
      <c r="AC123" s="123"/>
      <c r="AD123" s="64"/>
      <c r="AE123" s="64"/>
      <c r="AF123" s="123"/>
      <c r="AG123" s="123"/>
      <c r="AH123" s="124"/>
      <c r="AI123" s="124"/>
      <c r="AJ123" s="124"/>
      <c r="AK123" s="124"/>
      <c r="AL123" s="124"/>
      <c r="AM123" s="115"/>
      <c r="AN123" s="115"/>
      <c r="AO123" s="115"/>
      <c r="AP123" s="115"/>
      <c r="AQ123" s="116"/>
      <c r="AR123" s="49"/>
    </row>
    <row r="124" spans="1:44" ht="38.25" customHeight="1" x14ac:dyDescent="0.2">
      <c r="A124" s="113" t="s">
        <v>415</v>
      </c>
      <c r="B124" s="96" t="s">
        <v>416</v>
      </c>
      <c r="C124" s="97" t="s">
        <v>54</v>
      </c>
      <c r="D124" s="98" t="s">
        <v>417</v>
      </c>
      <c r="E124" s="98" t="s">
        <v>418</v>
      </c>
      <c r="F124" s="97" t="s">
        <v>61</v>
      </c>
      <c r="G124" s="99" t="s">
        <v>63</v>
      </c>
      <c r="H124" s="100"/>
      <c r="I124" s="48">
        <v>41.1</v>
      </c>
      <c r="J124" s="49" t="s">
        <v>65</v>
      </c>
      <c r="K124" s="50" t="s">
        <v>70</v>
      </c>
      <c r="L124" s="51" t="s">
        <v>71</v>
      </c>
      <c r="M124" s="117" t="s">
        <v>419</v>
      </c>
      <c r="N124" s="118">
        <v>4</v>
      </c>
      <c r="O124" s="118">
        <v>6</v>
      </c>
      <c r="P124" s="108" t="str">
        <f t="shared" ref="P124" si="208">IF(AND(N124&lt;&gt;"",O124&lt;&gt;""),IF(AND(N124&gt;5,O124&gt;5),"I",IF(AND(N124&lt;=5,O124&gt;5),"II",IF(AND(N124&gt;5,O124&lt;=5),"IV",IF(AND(N124&lt;=5,O124&lt;=5),"III",)))),"")</f>
        <v>II</v>
      </c>
      <c r="Q124" s="118" t="s">
        <v>76</v>
      </c>
      <c r="R124" s="48">
        <f>IF(Q124="Si",1,0)</f>
        <v>0</v>
      </c>
      <c r="S124" s="48">
        <v>41.1</v>
      </c>
      <c r="T124" s="54" t="s">
        <v>78</v>
      </c>
      <c r="U124" s="97" t="s">
        <v>80</v>
      </c>
      <c r="V124" s="56" t="s">
        <v>76</v>
      </c>
      <c r="W124" s="56" t="s">
        <v>76</v>
      </c>
      <c r="X124" s="56" t="s">
        <v>76</v>
      </c>
      <c r="Y124" s="56" t="s">
        <v>76</v>
      </c>
      <c r="Z124" s="56" t="str">
        <f t="shared" ref="Z124:Z133" si="209">IF($T124&lt;&gt;"",IF(AND(V124="SI",W124="SI",X124="SI",Y124="SI"),"SUFICIENTE",IF(OR(V124="NO",W124="NO",X124="NO",Y124="NO"),"DEFICIENTE",IF(OR(V124="",W124="",X124="",Y124=""),"FALTA VALORAR EL CONTROL",""))),"")</f>
        <v>DEFICIENTE</v>
      </c>
      <c r="AA124" s="48"/>
      <c r="AB124" s="64"/>
      <c r="AC124" s="123" t="s">
        <v>76</v>
      </c>
      <c r="AD124" s="64"/>
      <c r="AE124" s="64"/>
      <c r="AF124" s="123">
        <v>5</v>
      </c>
      <c r="AG124" s="123">
        <v>6</v>
      </c>
      <c r="AH124" s="124">
        <v>0</v>
      </c>
      <c r="AI124" s="124">
        <v>0</v>
      </c>
      <c r="AJ124" s="124">
        <v>1</v>
      </c>
      <c r="AK124" s="124">
        <v>1</v>
      </c>
      <c r="AL124" s="124">
        <v>2</v>
      </c>
      <c r="AM124" s="115" t="str">
        <f t="shared" ref="AM124" si="210">IF($AL124&gt;=2,IF(AND($AF124="",$AG124=""),"",IF(AND($AF124&gt;5,$AG124&gt;5),"I","")),)</f>
        <v/>
      </c>
      <c r="AN124" s="115" t="str">
        <f t="shared" ref="AN124" si="211">IF($AL124&gt;=2,IF(AND($AF124="",$AG124=""),"",IF(AND($AF124&lt;6,$AG124&gt;5),"II","")),)</f>
        <v>II</v>
      </c>
      <c r="AO124" s="115" t="str">
        <f t="shared" ref="AO124" si="212">IF($AL124&gt;=2,IF(AND($AF124="",$AG124=""),"",IF(AND($AF124&lt;6,$AG124&lt;6),"III","")),)</f>
        <v/>
      </c>
      <c r="AP124" s="115" t="str">
        <f t="shared" ref="AP124" si="213">IF($AL124&gt;=2,IF(AND($AF124="",$AG124=""),"",IF(AND($AF124&gt;5,$AG124&lt;6),"IV","")),)</f>
        <v/>
      </c>
      <c r="AQ124" s="116" t="s">
        <v>81</v>
      </c>
      <c r="AR124" s="49" t="s">
        <v>422</v>
      </c>
    </row>
    <row r="125" spans="1:44" ht="38.25" customHeight="1" x14ac:dyDescent="0.2">
      <c r="A125" s="113"/>
      <c r="B125" s="96"/>
      <c r="C125" s="97"/>
      <c r="D125" s="98"/>
      <c r="E125" s="98"/>
      <c r="F125" s="97"/>
      <c r="G125" s="99"/>
      <c r="H125" s="100"/>
      <c r="I125" s="48">
        <v>41.2</v>
      </c>
      <c r="J125" s="49" t="s">
        <v>420</v>
      </c>
      <c r="K125" s="50" t="s">
        <v>70</v>
      </c>
      <c r="L125" s="51" t="s">
        <v>71</v>
      </c>
      <c r="M125" s="117"/>
      <c r="N125" s="119"/>
      <c r="O125" s="119"/>
      <c r="P125" s="121"/>
      <c r="Q125" s="119"/>
      <c r="R125" s="48">
        <f>IF(Q124="Si",1,0)</f>
        <v>0</v>
      </c>
      <c r="S125" s="48">
        <v>41.2</v>
      </c>
      <c r="T125" s="54"/>
      <c r="U125" s="97"/>
      <c r="V125" s="56"/>
      <c r="W125" s="56"/>
      <c r="X125" s="56"/>
      <c r="Y125" s="56"/>
      <c r="Z125" s="56" t="str">
        <f t="shared" si="209"/>
        <v/>
      </c>
      <c r="AA125" s="48"/>
      <c r="AB125" s="64"/>
      <c r="AC125" s="123"/>
      <c r="AD125" s="64"/>
      <c r="AE125" s="64"/>
      <c r="AF125" s="123"/>
      <c r="AG125" s="123"/>
      <c r="AH125" s="124"/>
      <c r="AI125" s="124"/>
      <c r="AJ125" s="124"/>
      <c r="AK125" s="124"/>
      <c r="AL125" s="124"/>
      <c r="AM125" s="115"/>
      <c r="AN125" s="115"/>
      <c r="AO125" s="115"/>
      <c r="AP125" s="115"/>
      <c r="AQ125" s="116"/>
      <c r="AR125" s="49" t="s">
        <v>423</v>
      </c>
    </row>
    <row r="126" spans="1:44" ht="38.25" customHeight="1" x14ac:dyDescent="0.2">
      <c r="A126" s="113"/>
      <c r="B126" s="96"/>
      <c r="C126" s="97"/>
      <c r="D126" s="98"/>
      <c r="E126" s="98"/>
      <c r="F126" s="97"/>
      <c r="G126" s="99"/>
      <c r="H126" s="100"/>
      <c r="I126" s="48">
        <v>41.3</v>
      </c>
      <c r="J126" s="49" t="s">
        <v>421</v>
      </c>
      <c r="K126" s="50" t="s">
        <v>70</v>
      </c>
      <c r="L126" s="51" t="s">
        <v>71</v>
      </c>
      <c r="M126" s="117"/>
      <c r="N126" s="120"/>
      <c r="O126" s="120"/>
      <c r="P126" s="122"/>
      <c r="Q126" s="120"/>
      <c r="R126" s="48">
        <f>IF(Q124="Si",1,0)</f>
        <v>0</v>
      </c>
      <c r="S126" s="48">
        <v>41.3</v>
      </c>
      <c r="T126" s="54"/>
      <c r="U126" s="97"/>
      <c r="V126" s="56"/>
      <c r="W126" s="56"/>
      <c r="X126" s="56"/>
      <c r="Y126" s="56"/>
      <c r="Z126" s="56" t="str">
        <f t="shared" si="209"/>
        <v/>
      </c>
      <c r="AA126" s="48"/>
      <c r="AB126" s="64"/>
      <c r="AC126" s="123"/>
      <c r="AD126" s="64"/>
      <c r="AE126" s="64"/>
      <c r="AF126" s="123"/>
      <c r="AG126" s="123"/>
      <c r="AH126" s="124"/>
      <c r="AI126" s="124"/>
      <c r="AJ126" s="124"/>
      <c r="AK126" s="124"/>
      <c r="AL126" s="124"/>
      <c r="AM126" s="115"/>
      <c r="AN126" s="115"/>
      <c r="AO126" s="115"/>
      <c r="AP126" s="115"/>
      <c r="AQ126" s="116"/>
      <c r="AR126" s="49" t="s">
        <v>424</v>
      </c>
    </row>
    <row r="127" spans="1:44" ht="78.75" customHeight="1" x14ac:dyDescent="0.2">
      <c r="A127" s="113" t="s">
        <v>425</v>
      </c>
      <c r="B127" s="96" t="s">
        <v>153</v>
      </c>
      <c r="C127" s="97" t="s">
        <v>100</v>
      </c>
      <c r="D127" s="98" t="s">
        <v>433</v>
      </c>
      <c r="E127" s="98" t="s">
        <v>426</v>
      </c>
      <c r="F127" s="97" t="s">
        <v>62</v>
      </c>
      <c r="G127" s="99" t="s">
        <v>63</v>
      </c>
      <c r="H127" s="100"/>
      <c r="I127" s="48">
        <v>42.1</v>
      </c>
      <c r="J127" s="49" t="s">
        <v>427</v>
      </c>
      <c r="K127" s="50" t="s">
        <v>70</v>
      </c>
      <c r="L127" s="51" t="s">
        <v>71</v>
      </c>
      <c r="M127" s="75" t="s">
        <v>430</v>
      </c>
      <c r="N127" s="69">
        <v>8</v>
      </c>
      <c r="O127" s="71">
        <v>6</v>
      </c>
      <c r="P127" s="103" t="str">
        <f t="shared" ref="P127" si="214">IF(AND(N127&lt;&gt;"",O127&lt;&gt;""),IF(AND(N127&gt;5,O127&gt;5),"I",IF(AND(N127&lt;=5,O127&gt;5),"II",IF(AND(N127&gt;5,O127&lt;=5),"IV",IF(AND(N127&lt;=5,O127&lt;=5),"III",)))),"")</f>
        <v>I</v>
      </c>
      <c r="Q127" s="69" t="s">
        <v>76</v>
      </c>
      <c r="R127" s="67"/>
      <c r="S127" s="69">
        <v>42.1</v>
      </c>
      <c r="T127" s="61" t="s">
        <v>429</v>
      </c>
      <c r="U127" s="72" t="s">
        <v>80</v>
      </c>
      <c r="V127" s="69" t="s">
        <v>76</v>
      </c>
      <c r="W127" s="69" t="s">
        <v>76</v>
      </c>
      <c r="X127" s="69" t="s">
        <v>77</v>
      </c>
      <c r="Y127" s="69" t="s">
        <v>76</v>
      </c>
      <c r="Z127" s="56" t="str">
        <f t="shared" si="209"/>
        <v>DEFICIENTE</v>
      </c>
      <c r="AC127" s="66" t="s">
        <v>76</v>
      </c>
      <c r="AF127" s="69">
        <v>5</v>
      </c>
      <c r="AG127" s="69">
        <v>6</v>
      </c>
      <c r="AM127" s="67"/>
      <c r="AN127" s="109" t="s">
        <v>35</v>
      </c>
      <c r="AO127" s="67"/>
      <c r="AP127" s="67"/>
      <c r="AQ127" s="111" t="s">
        <v>81</v>
      </c>
      <c r="AR127" s="49" t="s">
        <v>431</v>
      </c>
    </row>
    <row r="128" spans="1:44" ht="72.75" customHeight="1" x14ac:dyDescent="0.2">
      <c r="A128" s="113"/>
      <c r="B128" s="96"/>
      <c r="C128" s="97"/>
      <c r="D128" s="98"/>
      <c r="E128" s="98"/>
      <c r="F128" s="97"/>
      <c r="G128" s="99"/>
      <c r="H128" s="100"/>
      <c r="I128" s="48">
        <v>42.2</v>
      </c>
      <c r="J128" s="49" t="s">
        <v>428</v>
      </c>
      <c r="K128" s="50" t="s">
        <v>70</v>
      </c>
      <c r="L128" s="51" t="s">
        <v>71</v>
      </c>
      <c r="M128" s="76" t="s">
        <v>430</v>
      </c>
      <c r="N128" s="77"/>
      <c r="O128" s="77"/>
      <c r="P128" s="108"/>
      <c r="Q128" s="78" t="s">
        <v>76</v>
      </c>
      <c r="S128" s="68">
        <v>42.2</v>
      </c>
      <c r="T128" s="79" t="s">
        <v>429</v>
      </c>
      <c r="U128" s="80" t="s">
        <v>80</v>
      </c>
      <c r="V128" s="78" t="s">
        <v>76</v>
      </c>
      <c r="W128" s="78" t="s">
        <v>76</v>
      </c>
      <c r="X128" s="78" t="s">
        <v>77</v>
      </c>
      <c r="Y128" s="78" t="s">
        <v>76</v>
      </c>
      <c r="Z128" s="81" t="str">
        <f t="shared" si="209"/>
        <v>DEFICIENTE</v>
      </c>
      <c r="AC128" s="82" t="s">
        <v>76</v>
      </c>
      <c r="AF128" s="78">
        <v>5</v>
      </c>
      <c r="AG128" s="78">
        <v>6</v>
      </c>
      <c r="AM128" s="77"/>
      <c r="AN128" s="110"/>
      <c r="AO128" s="77"/>
      <c r="AP128" s="77"/>
      <c r="AQ128" s="112"/>
      <c r="AR128" s="83" t="s">
        <v>431</v>
      </c>
    </row>
    <row r="129" spans="1:44" ht="33" customHeight="1" x14ac:dyDescent="0.2">
      <c r="A129" s="113"/>
      <c r="B129" s="96"/>
      <c r="C129" s="97"/>
      <c r="D129" s="98"/>
      <c r="E129" s="98"/>
      <c r="F129" s="97"/>
      <c r="G129" s="99"/>
      <c r="H129" s="100"/>
      <c r="I129" s="67"/>
      <c r="J129" s="67"/>
      <c r="K129" s="67"/>
      <c r="L129" s="67"/>
      <c r="M129" s="67"/>
      <c r="N129" s="67"/>
      <c r="O129" s="67"/>
      <c r="P129" s="70"/>
      <c r="Q129" s="67"/>
      <c r="R129" s="67"/>
      <c r="S129" s="67"/>
      <c r="T129" s="67"/>
      <c r="U129" s="85"/>
      <c r="V129" s="67"/>
      <c r="W129" s="67"/>
      <c r="X129" s="67"/>
      <c r="Y129" s="67"/>
      <c r="Z129" s="67"/>
      <c r="AA129" s="67"/>
      <c r="AB129" s="67"/>
      <c r="AC129" s="86"/>
      <c r="AD129" s="67"/>
      <c r="AE129" s="67"/>
      <c r="AF129" s="67"/>
      <c r="AG129" s="67"/>
      <c r="AH129" s="67"/>
      <c r="AI129" s="67"/>
      <c r="AJ129" s="67"/>
      <c r="AK129" s="67"/>
      <c r="AL129" s="67"/>
      <c r="AM129" s="67"/>
      <c r="AN129" s="73"/>
      <c r="AO129" s="67"/>
      <c r="AP129" s="67"/>
      <c r="AQ129" s="87"/>
      <c r="AR129" s="67"/>
    </row>
    <row r="130" spans="1:44" ht="60.75" customHeight="1" x14ac:dyDescent="0.2">
      <c r="A130" s="113" t="s">
        <v>432</v>
      </c>
      <c r="B130" s="96" t="s">
        <v>359</v>
      </c>
      <c r="C130" s="97" t="s">
        <v>100</v>
      </c>
      <c r="D130" s="98" t="s">
        <v>433</v>
      </c>
      <c r="E130" s="98" t="s">
        <v>434</v>
      </c>
      <c r="F130" s="97" t="s">
        <v>62</v>
      </c>
      <c r="G130" s="99" t="s">
        <v>63</v>
      </c>
      <c r="H130" s="100"/>
      <c r="I130" s="69">
        <v>43.1</v>
      </c>
      <c r="J130" s="67" t="s">
        <v>435</v>
      </c>
      <c r="K130" s="50" t="s">
        <v>275</v>
      </c>
      <c r="L130" s="51" t="s">
        <v>71</v>
      </c>
      <c r="M130" s="84" t="s">
        <v>437</v>
      </c>
      <c r="N130" s="69">
        <v>6</v>
      </c>
      <c r="O130" s="69">
        <v>6</v>
      </c>
      <c r="P130" s="103" t="str">
        <f t="shared" ref="P130" si="215">IF(AND(N130&lt;&gt;"",O130&lt;&gt;""),IF(AND(N130&gt;5,O130&gt;5),"I",IF(AND(N130&lt;=5,O130&gt;5),"II",IF(AND(N130&gt;5,O130&lt;=5),"IV",IF(AND(N130&lt;=5,O130&lt;=5),"III",)))),"")</f>
        <v>I</v>
      </c>
      <c r="Q130" s="78" t="s">
        <v>76</v>
      </c>
      <c r="S130" s="69">
        <v>43.1</v>
      </c>
      <c r="T130" s="1" t="s">
        <v>438</v>
      </c>
      <c r="U130" s="80" t="s">
        <v>80</v>
      </c>
      <c r="V130" s="69" t="s">
        <v>77</v>
      </c>
      <c r="W130" s="69" t="s">
        <v>77</v>
      </c>
      <c r="X130" s="69" t="s">
        <v>77</v>
      </c>
      <c r="Y130" s="69" t="s">
        <v>76</v>
      </c>
      <c r="Z130" s="81" t="str">
        <f t="shared" si="209"/>
        <v>DEFICIENTE</v>
      </c>
      <c r="AC130" s="82" t="s">
        <v>76</v>
      </c>
      <c r="AF130" s="69">
        <v>4</v>
      </c>
      <c r="AG130" s="69">
        <v>6</v>
      </c>
      <c r="AM130" s="67"/>
      <c r="AN130" s="114" t="s">
        <v>35</v>
      </c>
      <c r="AO130" s="67"/>
      <c r="AP130" s="67"/>
      <c r="AQ130" s="111" t="s">
        <v>81</v>
      </c>
      <c r="AR130" s="83" t="s">
        <v>440</v>
      </c>
    </row>
    <row r="131" spans="1:44" ht="54.75" customHeight="1" x14ac:dyDescent="0.2">
      <c r="A131" s="113"/>
      <c r="B131" s="96"/>
      <c r="C131" s="97"/>
      <c r="D131" s="98"/>
      <c r="E131" s="98"/>
      <c r="F131" s="97"/>
      <c r="G131" s="99"/>
      <c r="H131" s="100"/>
      <c r="I131" s="69">
        <v>43.2</v>
      </c>
      <c r="J131" s="83" t="s">
        <v>436</v>
      </c>
      <c r="K131" s="74" t="s">
        <v>70</v>
      </c>
      <c r="L131" s="88" t="s">
        <v>71</v>
      </c>
      <c r="M131" s="76" t="s">
        <v>437</v>
      </c>
      <c r="N131" s="78">
        <v>6</v>
      </c>
      <c r="O131" s="78">
        <v>6</v>
      </c>
      <c r="P131" s="108"/>
      <c r="Q131" s="78" t="s">
        <v>76</v>
      </c>
      <c r="S131" s="78">
        <v>43.2</v>
      </c>
      <c r="T131" s="79" t="s">
        <v>439</v>
      </c>
      <c r="U131" s="80" t="s">
        <v>80</v>
      </c>
      <c r="V131" s="69" t="s">
        <v>77</v>
      </c>
      <c r="W131" s="69" t="s">
        <v>77</v>
      </c>
      <c r="X131" s="69" t="s">
        <v>77</v>
      </c>
      <c r="Y131" s="69" t="s">
        <v>76</v>
      </c>
      <c r="Z131" s="81" t="str">
        <f t="shared" si="209"/>
        <v>DEFICIENTE</v>
      </c>
      <c r="AC131" s="82" t="s">
        <v>76</v>
      </c>
      <c r="AF131" s="69">
        <v>4</v>
      </c>
      <c r="AG131" s="69">
        <v>6</v>
      </c>
      <c r="AM131" s="67"/>
      <c r="AN131" s="114"/>
      <c r="AO131" s="67"/>
      <c r="AP131" s="67"/>
      <c r="AQ131" s="112"/>
      <c r="AR131" s="83" t="s">
        <v>441</v>
      </c>
    </row>
    <row r="132" spans="1:44" ht="36" customHeight="1" x14ac:dyDescent="0.2">
      <c r="A132" s="113"/>
      <c r="B132" s="96"/>
      <c r="C132" s="97"/>
      <c r="D132" s="98"/>
      <c r="E132" s="98"/>
      <c r="F132" s="97"/>
      <c r="G132" s="99"/>
      <c r="H132" s="100"/>
      <c r="I132" s="69"/>
      <c r="J132" s="67"/>
      <c r="K132" s="67"/>
      <c r="L132" s="67"/>
      <c r="M132" s="67"/>
      <c r="N132" s="67"/>
      <c r="O132" s="67"/>
      <c r="P132" s="67"/>
      <c r="Q132" s="67"/>
      <c r="R132" s="67"/>
      <c r="S132" s="67"/>
      <c r="T132" s="67"/>
      <c r="U132" s="67"/>
      <c r="V132" s="67"/>
      <c r="W132" s="67"/>
      <c r="X132" s="67"/>
      <c r="Y132" s="67"/>
      <c r="Z132" s="67"/>
      <c r="AA132" s="67"/>
      <c r="AB132" s="67"/>
      <c r="AC132" s="67"/>
      <c r="AD132" s="67"/>
      <c r="AE132" s="67"/>
      <c r="AF132" s="67"/>
      <c r="AG132" s="67"/>
      <c r="AH132" s="67"/>
      <c r="AI132" s="67"/>
      <c r="AJ132" s="67"/>
      <c r="AK132" s="67"/>
      <c r="AL132" s="67"/>
      <c r="AM132" s="67"/>
      <c r="AN132" s="67"/>
      <c r="AO132" s="67"/>
      <c r="AP132" s="67"/>
      <c r="AQ132" s="67"/>
      <c r="AR132" s="67"/>
    </row>
    <row r="133" spans="1:44" ht="75.75" customHeight="1" x14ac:dyDescent="0.2">
      <c r="A133" s="95" t="s">
        <v>442</v>
      </c>
      <c r="B133" s="96" t="s">
        <v>52</v>
      </c>
      <c r="C133" s="97" t="s">
        <v>54</v>
      </c>
      <c r="D133" s="98" t="s">
        <v>443</v>
      </c>
      <c r="E133" s="98" t="s">
        <v>444</v>
      </c>
      <c r="F133" s="97" t="s">
        <v>61</v>
      </c>
      <c r="G133" s="99" t="s">
        <v>445</v>
      </c>
      <c r="H133" s="100"/>
      <c r="I133" s="69">
        <v>44.1</v>
      </c>
      <c r="J133" s="67" t="s">
        <v>446</v>
      </c>
      <c r="K133" s="90" t="s">
        <v>275</v>
      </c>
      <c r="L133" s="91" t="s">
        <v>71</v>
      </c>
      <c r="M133" s="101" t="s">
        <v>449</v>
      </c>
      <c r="N133" s="102">
        <v>7</v>
      </c>
      <c r="O133" s="102">
        <v>6</v>
      </c>
      <c r="P133" s="103" t="str">
        <f t="shared" ref="P133" si="216">IF(AND(N133&lt;&gt;"",O133&lt;&gt;""),IF(AND(N133&gt;5,O133&gt;5),"I",IF(AND(N133&lt;=5,O133&gt;5),"II",IF(AND(N133&gt;5,O133&lt;=5),"IV",IF(AND(N133&lt;=5,O133&lt;=5),"III",)))),"")</f>
        <v>I</v>
      </c>
      <c r="Q133" s="69" t="s">
        <v>76</v>
      </c>
      <c r="S133" s="69">
        <v>44.1</v>
      </c>
      <c r="T133" s="101" t="s">
        <v>450</v>
      </c>
      <c r="U133" s="85" t="s">
        <v>80</v>
      </c>
      <c r="V133" s="69" t="s">
        <v>76</v>
      </c>
      <c r="W133" s="69" t="s">
        <v>76</v>
      </c>
      <c r="X133" s="69" t="s">
        <v>77</v>
      </c>
      <c r="Y133" s="69" t="s">
        <v>76</v>
      </c>
      <c r="Z133" s="92" t="str">
        <f t="shared" si="209"/>
        <v>DEFICIENTE</v>
      </c>
      <c r="AC133" s="82" t="s">
        <v>76</v>
      </c>
      <c r="AF133" s="69">
        <v>5</v>
      </c>
      <c r="AG133" s="69">
        <v>6</v>
      </c>
      <c r="AM133" s="67"/>
      <c r="AN133" s="104" t="s">
        <v>35</v>
      </c>
      <c r="AO133" s="67"/>
      <c r="AP133" s="67"/>
      <c r="AQ133" s="107" t="s">
        <v>81</v>
      </c>
      <c r="AR133" s="94" t="s">
        <v>452</v>
      </c>
    </row>
    <row r="134" spans="1:44" ht="63" customHeight="1" x14ac:dyDescent="0.2">
      <c r="A134" s="95"/>
      <c r="B134" s="96"/>
      <c r="C134" s="97"/>
      <c r="D134" s="98"/>
      <c r="E134" s="98"/>
      <c r="F134" s="97"/>
      <c r="G134" s="99"/>
      <c r="H134" s="100"/>
      <c r="I134" s="69">
        <v>44.2</v>
      </c>
      <c r="J134" s="67" t="s">
        <v>447</v>
      </c>
      <c r="K134" s="90" t="s">
        <v>113</v>
      </c>
      <c r="L134" s="91" t="s">
        <v>71</v>
      </c>
      <c r="M134" s="101"/>
      <c r="N134" s="102"/>
      <c r="O134" s="102"/>
      <c r="P134" s="103"/>
      <c r="Q134" s="69" t="s">
        <v>76</v>
      </c>
      <c r="S134" s="69">
        <v>44.2</v>
      </c>
      <c r="T134" s="101"/>
      <c r="U134" s="85" t="s">
        <v>80</v>
      </c>
      <c r="V134" s="69" t="s">
        <v>76</v>
      </c>
      <c r="W134" s="69" t="s">
        <v>76</v>
      </c>
      <c r="X134" s="69" t="s">
        <v>77</v>
      </c>
      <c r="Y134" s="69" t="s">
        <v>76</v>
      </c>
      <c r="Z134" s="92" t="s">
        <v>451</v>
      </c>
      <c r="AC134" s="82" t="s">
        <v>76</v>
      </c>
      <c r="AF134" s="69">
        <v>5</v>
      </c>
      <c r="AG134" s="69">
        <v>6</v>
      </c>
      <c r="AM134" s="67"/>
      <c r="AN134" s="105"/>
      <c r="AO134" s="67"/>
      <c r="AP134" s="67"/>
      <c r="AQ134" s="107"/>
      <c r="AR134" s="94"/>
    </row>
    <row r="135" spans="1:44" ht="82.5" customHeight="1" x14ac:dyDescent="0.2">
      <c r="A135" s="95"/>
      <c r="B135" s="96"/>
      <c r="C135" s="97"/>
      <c r="D135" s="98"/>
      <c r="E135" s="98"/>
      <c r="F135" s="97"/>
      <c r="G135" s="99"/>
      <c r="H135" s="100"/>
      <c r="I135" s="69">
        <v>44.3</v>
      </c>
      <c r="J135" s="89" t="s">
        <v>448</v>
      </c>
      <c r="K135" s="90" t="s">
        <v>275</v>
      </c>
      <c r="L135" s="91" t="s">
        <v>71</v>
      </c>
      <c r="M135" s="101"/>
      <c r="N135" s="102"/>
      <c r="O135" s="102"/>
      <c r="P135" s="103"/>
      <c r="Q135" s="69" t="s">
        <v>76</v>
      </c>
      <c r="S135" s="69">
        <v>44.3</v>
      </c>
      <c r="T135" s="101"/>
      <c r="U135" s="85" t="s">
        <v>80</v>
      </c>
      <c r="V135" s="69" t="s">
        <v>76</v>
      </c>
      <c r="W135" s="69" t="s">
        <v>76</v>
      </c>
      <c r="X135" s="69" t="s">
        <v>77</v>
      </c>
      <c r="Y135" s="69" t="s">
        <v>76</v>
      </c>
      <c r="Z135" s="92" t="s">
        <v>451</v>
      </c>
      <c r="AC135" s="93" t="s">
        <v>76</v>
      </c>
      <c r="AF135" s="69">
        <v>5</v>
      </c>
      <c r="AG135" s="69">
        <v>6</v>
      </c>
      <c r="AM135" s="67"/>
      <c r="AN135" s="106"/>
      <c r="AO135" s="67"/>
      <c r="AP135" s="67"/>
      <c r="AQ135" s="107"/>
      <c r="AR135" s="94"/>
    </row>
  </sheetData>
  <mergeCells count="1167">
    <mergeCell ref="C127:C129"/>
    <mergeCell ref="D127:D129"/>
    <mergeCell ref="E127:E129"/>
    <mergeCell ref="F127:F129"/>
    <mergeCell ref="G127:G129"/>
    <mergeCell ref="H127:H129"/>
    <mergeCell ref="AK88:AK90"/>
    <mergeCell ref="AL88:AL90"/>
    <mergeCell ref="A91:A93"/>
    <mergeCell ref="E91:E93"/>
    <mergeCell ref="F91:F93"/>
    <mergeCell ref="G91:G93"/>
    <mergeCell ref="H91:H93"/>
    <mergeCell ref="M91:M93"/>
    <mergeCell ref="N91:N93"/>
    <mergeCell ref="O91:O93"/>
    <mergeCell ref="P91:P93"/>
    <mergeCell ref="Q94:Q96"/>
    <mergeCell ref="U94:U96"/>
    <mergeCell ref="AC94:AC96"/>
    <mergeCell ref="AF94:AF96"/>
    <mergeCell ref="AG94:AG96"/>
    <mergeCell ref="AH94:AH96"/>
    <mergeCell ref="A94:A96"/>
    <mergeCell ref="B94:B96"/>
    <mergeCell ref="C94:C96"/>
    <mergeCell ref="D94:D96"/>
    <mergeCell ref="E94:E96"/>
    <mergeCell ref="F94:F96"/>
    <mergeCell ref="AM91:AM93"/>
    <mergeCell ref="AN91:AN93"/>
    <mergeCell ref="AO91:AO93"/>
    <mergeCell ref="AP91:AP93"/>
    <mergeCell ref="AQ91:AQ93"/>
    <mergeCell ref="D88:D90"/>
    <mergeCell ref="D91:D93"/>
    <mergeCell ref="AM88:AM90"/>
    <mergeCell ref="AN88:AN90"/>
    <mergeCell ref="AO88:AO90"/>
    <mergeCell ref="AP88:AP90"/>
    <mergeCell ref="AQ88:AQ90"/>
    <mergeCell ref="Q91:Q93"/>
    <mergeCell ref="U91:U93"/>
    <mergeCell ref="AC91:AC93"/>
    <mergeCell ref="AF91:AF93"/>
    <mergeCell ref="AG91:AG93"/>
    <mergeCell ref="AH91:AH93"/>
    <mergeCell ref="AI91:AI93"/>
    <mergeCell ref="AJ91:AJ93"/>
    <mergeCell ref="AK91:AK93"/>
    <mergeCell ref="AL91:AL93"/>
    <mergeCell ref="Q85:Q87"/>
    <mergeCell ref="U85:U87"/>
    <mergeCell ref="AC85:AC87"/>
    <mergeCell ref="AF85:AF87"/>
    <mergeCell ref="AG85:AG87"/>
    <mergeCell ref="AH85:AH87"/>
    <mergeCell ref="AI85:AI87"/>
    <mergeCell ref="AJ85:AJ87"/>
    <mergeCell ref="AK85:AK87"/>
    <mergeCell ref="AL85:AL87"/>
    <mergeCell ref="AM85:AM87"/>
    <mergeCell ref="AN85:AN87"/>
    <mergeCell ref="AO85:AO87"/>
    <mergeCell ref="AP85:AP87"/>
    <mergeCell ref="AQ85:AQ87"/>
    <mergeCell ref="A88:A90"/>
    <mergeCell ref="E88:E90"/>
    <mergeCell ref="F88:F90"/>
    <mergeCell ref="G88:G90"/>
    <mergeCell ref="H88:H90"/>
    <mergeCell ref="M88:M90"/>
    <mergeCell ref="N88:N90"/>
    <mergeCell ref="O88:O90"/>
    <mergeCell ref="P88:P90"/>
    <mergeCell ref="Q88:Q90"/>
    <mergeCell ref="U88:U90"/>
    <mergeCell ref="AC88:AC90"/>
    <mergeCell ref="AF88:AF90"/>
    <mergeCell ref="AG88:AG90"/>
    <mergeCell ref="AH88:AH90"/>
    <mergeCell ref="AI88:AI90"/>
    <mergeCell ref="AJ88:AJ90"/>
    <mergeCell ref="B85:B87"/>
    <mergeCell ref="B88:B90"/>
    <mergeCell ref="B91:B93"/>
    <mergeCell ref="C85:C87"/>
    <mergeCell ref="C88:C90"/>
    <mergeCell ref="C91:C93"/>
    <mergeCell ref="D85:D87"/>
    <mergeCell ref="A85:A87"/>
    <mergeCell ref="AR59:AR60"/>
    <mergeCell ref="AI82:AI84"/>
    <mergeCell ref="AJ82:AJ84"/>
    <mergeCell ref="AK82:AK84"/>
    <mergeCell ref="AL82:AL84"/>
    <mergeCell ref="AM82:AM84"/>
    <mergeCell ref="AN82:AN84"/>
    <mergeCell ref="AO82:AO84"/>
    <mergeCell ref="AP82:AP84"/>
    <mergeCell ref="AQ82:AQ84"/>
    <mergeCell ref="AI79:AI81"/>
    <mergeCell ref="AJ79:AJ81"/>
    <mergeCell ref="AK79:AK81"/>
    <mergeCell ref="AL79:AL81"/>
    <mergeCell ref="AM79:AM81"/>
    <mergeCell ref="AN79:AN81"/>
    <mergeCell ref="E85:E87"/>
    <mergeCell ref="F85:F87"/>
    <mergeCell ref="G85:G87"/>
    <mergeCell ref="H85:H87"/>
    <mergeCell ref="M85:M87"/>
    <mergeCell ref="N85:N87"/>
    <mergeCell ref="O85:O87"/>
    <mergeCell ref="P85:P87"/>
    <mergeCell ref="AO79:AO81"/>
    <mergeCell ref="AP79:AP81"/>
    <mergeCell ref="AQ79:AQ81"/>
    <mergeCell ref="AI76:AI78"/>
    <mergeCell ref="AJ76:AJ78"/>
    <mergeCell ref="AK76:AK78"/>
    <mergeCell ref="AL76:AL78"/>
    <mergeCell ref="AM76:AM78"/>
    <mergeCell ref="N82:N84"/>
    <mergeCell ref="O82:O84"/>
    <mergeCell ref="P82:P84"/>
    <mergeCell ref="Q82:Q84"/>
    <mergeCell ref="U82:U84"/>
    <mergeCell ref="AC82:AC84"/>
    <mergeCell ref="AF82:AF84"/>
    <mergeCell ref="AG82:AG84"/>
    <mergeCell ref="AH82:AH84"/>
    <mergeCell ref="N79:N81"/>
    <mergeCell ref="O79:O81"/>
    <mergeCell ref="P79:P81"/>
    <mergeCell ref="Q79:Q81"/>
    <mergeCell ref="U79:U81"/>
    <mergeCell ref="AC79:AC81"/>
    <mergeCell ref="AF79:AF81"/>
    <mergeCell ref="AG79:AG81"/>
    <mergeCell ref="AH79:AH81"/>
    <mergeCell ref="A79:A81"/>
    <mergeCell ref="B79:B81"/>
    <mergeCell ref="C79:C81"/>
    <mergeCell ref="D79:D81"/>
    <mergeCell ref="E79:E81"/>
    <mergeCell ref="F79:F81"/>
    <mergeCell ref="G79:G81"/>
    <mergeCell ref="H79:H81"/>
    <mergeCell ref="M79:M81"/>
    <mergeCell ref="A82:A84"/>
    <mergeCell ref="B82:B84"/>
    <mergeCell ref="C82:C84"/>
    <mergeCell ref="D82:D84"/>
    <mergeCell ref="E82:E84"/>
    <mergeCell ref="F82:F84"/>
    <mergeCell ref="G82:G84"/>
    <mergeCell ref="H82:H84"/>
    <mergeCell ref="M82:M84"/>
    <mergeCell ref="AH73:AH75"/>
    <mergeCell ref="AI73:AI75"/>
    <mergeCell ref="AJ73:AJ75"/>
    <mergeCell ref="AK73:AK75"/>
    <mergeCell ref="AL73:AL75"/>
    <mergeCell ref="AM73:AM75"/>
    <mergeCell ref="AN73:AN75"/>
    <mergeCell ref="AO73:AO75"/>
    <mergeCell ref="AP73:AP75"/>
    <mergeCell ref="AQ73:AQ75"/>
    <mergeCell ref="A76:A78"/>
    <mergeCell ref="B76:B78"/>
    <mergeCell ref="C76:C78"/>
    <mergeCell ref="D76:D78"/>
    <mergeCell ref="E76:E78"/>
    <mergeCell ref="F76:F78"/>
    <mergeCell ref="G76:G78"/>
    <mergeCell ref="H76:H78"/>
    <mergeCell ref="M76:M78"/>
    <mergeCell ref="AN76:AN78"/>
    <mergeCell ref="AO76:AO78"/>
    <mergeCell ref="AP76:AP78"/>
    <mergeCell ref="AQ76:AQ78"/>
    <mergeCell ref="N76:N78"/>
    <mergeCell ref="O76:O78"/>
    <mergeCell ref="P76:P78"/>
    <mergeCell ref="Q76:Q78"/>
    <mergeCell ref="U76:U78"/>
    <mergeCell ref="AC76:AC78"/>
    <mergeCell ref="AF76:AF78"/>
    <mergeCell ref="AG76:AG78"/>
    <mergeCell ref="AH76:AH78"/>
    <mergeCell ref="A73:A75"/>
    <mergeCell ref="B73:B75"/>
    <mergeCell ref="C73:C75"/>
    <mergeCell ref="D73:D75"/>
    <mergeCell ref="E73:E75"/>
    <mergeCell ref="F73:F75"/>
    <mergeCell ref="G73:G75"/>
    <mergeCell ref="H73:H75"/>
    <mergeCell ref="M73:M75"/>
    <mergeCell ref="N73:N75"/>
    <mergeCell ref="O73:O75"/>
    <mergeCell ref="P73:P75"/>
    <mergeCell ref="Q73:Q75"/>
    <mergeCell ref="U73:U75"/>
    <mergeCell ref="AC73:AC75"/>
    <mergeCell ref="AF73:AF75"/>
    <mergeCell ref="AG73:AG75"/>
    <mergeCell ref="AM67:AM69"/>
    <mergeCell ref="AN67:AN69"/>
    <mergeCell ref="AO67:AO69"/>
    <mergeCell ref="AP67:AP69"/>
    <mergeCell ref="AQ67:AQ69"/>
    <mergeCell ref="A70:A72"/>
    <mergeCell ref="B70:B72"/>
    <mergeCell ref="C70:C72"/>
    <mergeCell ref="D70:D72"/>
    <mergeCell ref="E70:E72"/>
    <mergeCell ref="F70:F72"/>
    <mergeCell ref="G70:G72"/>
    <mergeCell ref="H70:H72"/>
    <mergeCell ref="M70:M72"/>
    <mergeCell ref="N70:N72"/>
    <mergeCell ref="O70:O72"/>
    <mergeCell ref="P70:P72"/>
    <mergeCell ref="Q70:Q72"/>
    <mergeCell ref="U70:U72"/>
    <mergeCell ref="AC70:AC72"/>
    <mergeCell ref="AF70:AF72"/>
    <mergeCell ref="AG70:AG72"/>
    <mergeCell ref="AH70:AH72"/>
    <mergeCell ref="AI70:AI72"/>
    <mergeCell ref="AJ70:AJ72"/>
    <mergeCell ref="AK70:AK72"/>
    <mergeCell ref="AL70:AL72"/>
    <mergeCell ref="AM70:AM72"/>
    <mergeCell ref="AN70:AN72"/>
    <mergeCell ref="AO70:AO72"/>
    <mergeCell ref="AP70:AP72"/>
    <mergeCell ref="AQ70:AQ72"/>
    <mergeCell ref="AH64:AH66"/>
    <mergeCell ref="AI64:AI66"/>
    <mergeCell ref="AJ64:AJ66"/>
    <mergeCell ref="AK64:AK66"/>
    <mergeCell ref="AL64:AL66"/>
    <mergeCell ref="AM64:AM66"/>
    <mergeCell ref="AN64:AN66"/>
    <mergeCell ref="AO64:AO66"/>
    <mergeCell ref="AP64:AP66"/>
    <mergeCell ref="AQ64:AQ66"/>
    <mergeCell ref="A67:A69"/>
    <mergeCell ref="B67:B69"/>
    <mergeCell ref="C67:C69"/>
    <mergeCell ref="D67:D69"/>
    <mergeCell ref="E67:E69"/>
    <mergeCell ref="F67:F69"/>
    <mergeCell ref="G67:G69"/>
    <mergeCell ref="H67:H69"/>
    <mergeCell ref="M67:M69"/>
    <mergeCell ref="N67:N69"/>
    <mergeCell ref="O67:O69"/>
    <mergeCell ref="P67:P69"/>
    <mergeCell ref="Q67:Q69"/>
    <mergeCell ref="U67:U69"/>
    <mergeCell ref="AC67:AC69"/>
    <mergeCell ref="AF67:AF69"/>
    <mergeCell ref="AG67:AG69"/>
    <mergeCell ref="AH67:AH69"/>
    <mergeCell ref="AI67:AI69"/>
    <mergeCell ref="AJ67:AJ69"/>
    <mergeCell ref="AK67:AK69"/>
    <mergeCell ref="AL67:AL69"/>
    <mergeCell ref="A64:A66"/>
    <mergeCell ref="B64:B66"/>
    <mergeCell ref="C64:C66"/>
    <mergeCell ref="D64:D66"/>
    <mergeCell ref="E64:E66"/>
    <mergeCell ref="F64:F66"/>
    <mergeCell ref="G64:G66"/>
    <mergeCell ref="H64:H66"/>
    <mergeCell ref="M64:M66"/>
    <mergeCell ref="N64:N66"/>
    <mergeCell ref="O64:O66"/>
    <mergeCell ref="P64:P66"/>
    <mergeCell ref="Q64:Q66"/>
    <mergeCell ref="U64:U66"/>
    <mergeCell ref="AC64:AC66"/>
    <mergeCell ref="AF64:AF66"/>
    <mergeCell ref="AG64:AG66"/>
    <mergeCell ref="AM58:AM60"/>
    <mergeCell ref="AN58:AN60"/>
    <mergeCell ref="AO58:AO60"/>
    <mergeCell ref="AP58:AP60"/>
    <mergeCell ref="AQ58:AQ60"/>
    <mergeCell ref="A61:A63"/>
    <mergeCell ref="B61:B63"/>
    <mergeCell ref="C61:C63"/>
    <mergeCell ref="D61:D63"/>
    <mergeCell ref="E61:E63"/>
    <mergeCell ref="F61:F63"/>
    <mergeCell ref="G61:G63"/>
    <mergeCell ref="H61:H63"/>
    <mergeCell ref="M61:M63"/>
    <mergeCell ref="N61:N63"/>
    <mergeCell ref="O61:O63"/>
    <mergeCell ref="P61:P63"/>
    <mergeCell ref="Q61:Q63"/>
    <mergeCell ref="U61:U63"/>
    <mergeCell ref="AC61:AC63"/>
    <mergeCell ref="AF61:AF63"/>
    <mergeCell ref="AG61:AG63"/>
    <mergeCell ref="AH61:AH63"/>
    <mergeCell ref="AI61:AI63"/>
    <mergeCell ref="AJ61:AJ63"/>
    <mergeCell ref="AK61:AK63"/>
    <mergeCell ref="AL61:AL63"/>
    <mergeCell ref="AM61:AM63"/>
    <mergeCell ref="AN61:AN63"/>
    <mergeCell ref="AO61:AO63"/>
    <mergeCell ref="AP61:AP63"/>
    <mergeCell ref="AQ61:AQ63"/>
    <mergeCell ref="AH55:AH57"/>
    <mergeCell ref="AI55:AI57"/>
    <mergeCell ref="AJ55:AJ57"/>
    <mergeCell ref="AK55:AK57"/>
    <mergeCell ref="AL55:AL57"/>
    <mergeCell ref="AM55:AM57"/>
    <mergeCell ref="AN55:AN57"/>
    <mergeCell ref="AO55:AO57"/>
    <mergeCell ref="AP55:AP57"/>
    <mergeCell ref="AQ55:AQ57"/>
    <mergeCell ref="A58:A60"/>
    <mergeCell ref="B58:B60"/>
    <mergeCell ref="C58:C60"/>
    <mergeCell ref="D58:D60"/>
    <mergeCell ref="E58:E60"/>
    <mergeCell ref="F58:F60"/>
    <mergeCell ref="G58:G60"/>
    <mergeCell ref="H58:H60"/>
    <mergeCell ref="M58:M60"/>
    <mergeCell ref="N58:N60"/>
    <mergeCell ref="O58:O60"/>
    <mergeCell ref="P58:P60"/>
    <mergeCell ref="Q58:Q60"/>
    <mergeCell ref="U58:U60"/>
    <mergeCell ref="AC58:AC60"/>
    <mergeCell ref="AF58:AF60"/>
    <mergeCell ref="AG58:AG60"/>
    <mergeCell ref="AH58:AH60"/>
    <mergeCell ref="AI58:AI60"/>
    <mergeCell ref="AJ58:AJ60"/>
    <mergeCell ref="AK58:AK60"/>
    <mergeCell ref="AL58:AL60"/>
    <mergeCell ref="A55:A57"/>
    <mergeCell ref="B55:B57"/>
    <mergeCell ref="C55:C57"/>
    <mergeCell ref="D55:D57"/>
    <mergeCell ref="E55:E57"/>
    <mergeCell ref="F55:F57"/>
    <mergeCell ref="G55:G57"/>
    <mergeCell ref="H55:H57"/>
    <mergeCell ref="M55:M57"/>
    <mergeCell ref="N55:N57"/>
    <mergeCell ref="O55:O57"/>
    <mergeCell ref="P55:P57"/>
    <mergeCell ref="Q55:Q57"/>
    <mergeCell ref="U55:U57"/>
    <mergeCell ref="AC55:AC57"/>
    <mergeCell ref="AF55:AF57"/>
    <mergeCell ref="AG55:AG57"/>
    <mergeCell ref="AM49:AM51"/>
    <mergeCell ref="AN49:AN51"/>
    <mergeCell ref="AO49:AO51"/>
    <mergeCell ref="AP49:AP51"/>
    <mergeCell ref="AQ49:AQ51"/>
    <mergeCell ref="A52:A54"/>
    <mergeCell ref="B52:B54"/>
    <mergeCell ref="C52:C54"/>
    <mergeCell ref="D52:D54"/>
    <mergeCell ref="E52:E54"/>
    <mergeCell ref="F52:F54"/>
    <mergeCell ref="G52:G54"/>
    <mergeCell ref="H52:H54"/>
    <mergeCell ref="M52:M54"/>
    <mergeCell ref="N52:N54"/>
    <mergeCell ref="O52:O54"/>
    <mergeCell ref="P52:P54"/>
    <mergeCell ref="Q52:Q54"/>
    <mergeCell ref="U52:U54"/>
    <mergeCell ref="AC52:AC54"/>
    <mergeCell ref="AF52:AF54"/>
    <mergeCell ref="AG52:AG54"/>
    <mergeCell ref="AH52:AH54"/>
    <mergeCell ref="AI52:AI54"/>
    <mergeCell ref="AJ52:AJ54"/>
    <mergeCell ref="AK52:AK54"/>
    <mergeCell ref="AL52:AL54"/>
    <mergeCell ref="AM52:AM54"/>
    <mergeCell ref="AN52:AN54"/>
    <mergeCell ref="AO52:AO54"/>
    <mergeCell ref="AP52:AP54"/>
    <mergeCell ref="AQ52:AQ54"/>
    <mergeCell ref="AH46:AH48"/>
    <mergeCell ref="AI46:AI48"/>
    <mergeCell ref="AJ46:AJ48"/>
    <mergeCell ref="AK46:AK48"/>
    <mergeCell ref="AL46:AL48"/>
    <mergeCell ref="AM46:AM48"/>
    <mergeCell ref="AN46:AN48"/>
    <mergeCell ref="AO46:AO48"/>
    <mergeCell ref="AP46:AP48"/>
    <mergeCell ref="AQ46:AQ48"/>
    <mergeCell ref="A49:A51"/>
    <mergeCell ref="B49:B51"/>
    <mergeCell ref="C49:C51"/>
    <mergeCell ref="D49:D51"/>
    <mergeCell ref="E49:E51"/>
    <mergeCell ref="F49:F51"/>
    <mergeCell ref="G49:G51"/>
    <mergeCell ref="H49:H51"/>
    <mergeCell ref="M49:M51"/>
    <mergeCell ref="N49:N51"/>
    <mergeCell ref="O49:O51"/>
    <mergeCell ref="P49:P51"/>
    <mergeCell ref="Q49:Q51"/>
    <mergeCell ref="U49:U51"/>
    <mergeCell ref="AC49:AC51"/>
    <mergeCell ref="AF49:AF51"/>
    <mergeCell ref="AG49:AG51"/>
    <mergeCell ref="AH49:AH51"/>
    <mergeCell ref="AI49:AI51"/>
    <mergeCell ref="AJ49:AJ51"/>
    <mergeCell ref="AK49:AK51"/>
    <mergeCell ref="AL49:AL51"/>
    <mergeCell ref="A46:A48"/>
    <mergeCell ref="B46:B48"/>
    <mergeCell ref="C46:C48"/>
    <mergeCell ref="D46:D48"/>
    <mergeCell ref="E46:E48"/>
    <mergeCell ref="F46:F48"/>
    <mergeCell ref="G46:G48"/>
    <mergeCell ref="H46:H48"/>
    <mergeCell ref="M46:M48"/>
    <mergeCell ref="N46:N48"/>
    <mergeCell ref="O46:O48"/>
    <mergeCell ref="P46:P48"/>
    <mergeCell ref="Q46:Q48"/>
    <mergeCell ref="U46:U48"/>
    <mergeCell ref="AC46:AC48"/>
    <mergeCell ref="AF46:AF48"/>
    <mergeCell ref="AG46:AG48"/>
    <mergeCell ref="AO40:AO42"/>
    <mergeCell ref="AP40:AP42"/>
    <mergeCell ref="AQ40:AQ42"/>
    <mergeCell ref="A43:A45"/>
    <mergeCell ref="B43:B45"/>
    <mergeCell ref="C43:C45"/>
    <mergeCell ref="D43:D45"/>
    <mergeCell ref="E43:E45"/>
    <mergeCell ref="F43:F45"/>
    <mergeCell ref="G43:G45"/>
    <mergeCell ref="H43:H45"/>
    <mergeCell ref="M43:M45"/>
    <mergeCell ref="N43:N45"/>
    <mergeCell ref="O43:O45"/>
    <mergeCell ref="P43:P45"/>
    <mergeCell ref="Q43:Q45"/>
    <mergeCell ref="U43:U45"/>
    <mergeCell ref="AC43:AC45"/>
    <mergeCell ref="AF43:AF45"/>
    <mergeCell ref="AG43:AG45"/>
    <mergeCell ref="AH43:AH45"/>
    <mergeCell ref="AI43:AI45"/>
    <mergeCell ref="AJ43:AJ45"/>
    <mergeCell ref="AK43:AK45"/>
    <mergeCell ref="AL43:AL45"/>
    <mergeCell ref="AM43:AM45"/>
    <mergeCell ref="AN43:AN45"/>
    <mergeCell ref="AO43:AO45"/>
    <mergeCell ref="AP43:AP45"/>
    <mergeCell ref="AQ43:AQ45"/>
    <mergeCell ref="AJ37:AJ39"/>
    <mergeCell ref="AK37:AK39"/>
    <mergeCell ref="AL37:AL39"/>
    <mergeCell ref="AM37:AM39"/>
    <mergeCell ref="AN37:AN39"/>
    <mergeCell ref="AO37:AO39"/>
    <mergeCell ref="AP37:AP39"/>
    <mergeCell ref="AQ37:AQ39"/>
    <mergeCell ref="A40:A42"/>
    <mergeCell ref="B40:B42"/>
    <mergeCell ref="C40:C42"/>
    <mergeCell ref="D40:D42"/>
    <mergeCell ref="E40:E42"/>
    <mergeCell ref="F40:F42"/>
    <mergeCell ref="G40:G42"/>
    <mergeCell ref="H40:H42"/>
    <mergeCell ref="M40:M42"/>
    <mergeCell ref="N40:N42"/>
    <mergeCell ref="O40:O42"/>
    <mergeCell ref="P40:P42"/>
    <mergeCell ref="Q40:Q42"/>
    <mergeCell ref="U40:U42"/>
    <mergeCell ref="AC40:AC42"/>
    <mergeCell ref="AF40:AF42"/>
    <mergeCell ref="AG40:AG42"/>
    <mergeCell ref="AH40:AH42"/>
    <mergeCell ref="AI40:AI42"/>
    <mergeCell ref="AJ40:AJ42"/>
    <mergeCell ref="AK40:AK42"/>
    <mergeCell ref="AL40:AL42"/>
    <mergeCell ref="AM40:AM42"/>
    <mergeCell ref="AN40:AN42"/>
    <mergeCell ref="A37:A39"/>
    <mergeCell ref="B37:B39"/>
    <mergeCell ref="C37:C39"/>
    <mergeCell ref="D37:D39"/>
    <mergeCell ref="E37:E39"/>
    <mergeCell ref="F37:F39"/>
    <mergeCell ref="G37:G39"/>
    <mergeCell ref="H37:H39"/>
    <mergeCell ref="M37:M39"/>
    <mergeCell ref="N37:N39"/>
    <mergeCell ref="O37:O39"/>
    <mergeCell ref="P37:P39"/>
    <mergeCell ref="Q37:Q39"/>
    <mergeCell ref="U37:U39"/>
    <mergeCell ref="AC37:AC39"/>
    <mergeCell ref="AF37:AF39"/>
    <mergeCell ref="AG37:AG39"/>
    <mergeCell ref="AR5:AR6"/>
    <mergeCell ref="AR7:AR8"/>
    <mergeCell ref="AR11:AR12"/>
    <mergeCell ref="A34:A36"/>
    <mergeCell ref="B34:B36"/>
    <mergeCell ref="C34:C36"/>
    <mergeCell ref="D34:D36"/>
    <mergeCell ref="E34:E36"/>
    <mergeCell ref="F34:F36"/>
    <mergeCell ref="G34:G36"/>
    <mergeCell ref="H34:H36"/>
    <mergeCell ref="M34:M36"/>
    <mergeCell ref="N34:N36"/>
    <mergeCell ref="O34:O36"/>
    <mergeCell ref="P34:P36"/>
    <mergeCell ref="Q34:Q36"/>
    <mergeCell ref="U34:U36"/>
    <mergeCell ref="AC34:AC36"/>
    <mergeCell ref="AF34:AF36"/>
    <mergeCell ref="AG34:AG36"/>
    <mergeCell ref="AH34:AH36"/>
    <mergeCell ref="AI34:AI36"/>
    <mergeCell ref="AJ34:AJ36"/>
    <mergeCell ref="AK34:AK36"/>
    <mergeCell ref="AL34:AL36"/>
    <mergeCell ref="AM34:AM36"/>
    <mergeCell ref="AN34:AN36"/>
    <mergeCell ref="AO34:AO36"/>
    <mergeCell ref="AP34:AP36"/>
    <mergeCell ref="AQ34:AQ36"/>
    <mergeCell ref="A2:A3"/>
    <mergeCell ref="B2:B3"/>
    <mergeCell ref="C2:D2"/>
    <mergeCell ref="E2:E3"/>
    <mergeCell ref="F2:F3"/>
    <mergeCell ref="G2:H2"/>
    <mergeCell ref="AH4:AH6"/>
    <mergeCell ref="AI4:AI6"/>
    <mergeCell ref="AJ4:AJ6"/>
    <mergeCell ref="C4:C6"/>
    <mergeCell ref="H4:H6"/>
    <mergeCell ref="O4:O6"/>
    <mergeCell ref="P4:P6"/>
    <mergeCell ref="AH31:AH33"/>
    <mergeCell ref="AI31:AI33"/>
    <mergeCell ref="AJ31:AJ33"/>
    <mergeCell ref="AK31:AK33"/>
    <mergeCell ref="I2:L2"/>
    <mergeCell ref="Q4:Q6"/>
    <mergeCell ref="Q7:Q9"/>
    <mergeCell ref="Q10:Q12"/>
    <mergeCell ref="M2:M3"/>
    <mergeCell ref="N2:P2"/>
    <mergeCell ref="Q2:Q3"/>
    <mergeCell ref="AC2:AC3"/>
    <mergeCell ref="AF2:AG2"/>
    <mergeCell ref="G7:G9"/>
    <mergeCell ref="G10:G12"/>
    <mergeCell ref="G13:G15"/>
    <mergeCell ref="G16:G18"/>
    <mergeCell ref="G19:G21"/>
    <mergeCell ref="G22:G24"/>
    <mergeCell ref="AM2:AP2"/>
    <mergeCell ref="AK4:AK6"/>
    <mergeCell ref="AL4:AL6"/>
    <mergeCell ref="AH7:AH9"/>
    <mergeCell ref="AI7:AI9"/>
    <mergeCell ref="AJ7:AJ9"/>
    <mergeCell ref="AK7:AK9"/>
    <mergeCell ref="AL7:AL9"/>
    <mergeCell ref="AH10:AH12"/>
    <mergeCell ref="AI10:AI12"/>
    <mergeCell ref="A31:A33"/>
    <mergeCell ref="B4:B6"/>
    <mergeCell ref="B7:B9"/>
    <mergeCell ref="B10:B12"/>
    <mergeCell ref="B13:B15"/>
    <mergeCell ref="B16:B18"/>
    <mergeCell ref="B19:B21"/>
    <mergeCell ref="B22:B24"/>
    <mergeCell ref="B25:B27"/>
    <mergeCell ref="B28:B30"/>
    <mergeCell ref="A4:A6"/>
    <mergeCell ref="A7:A9"/>
    <mergeCell ref="A10:A12"/>
    <mergeCell ref="A13:A15"/>
    <mergeCell ref="A16:A18"/>
    <mergeCell ref="A19:A21"/>
    <mergeCell ref="A22:A24"/>
    <mergeCell ref="A25:A27"/>
    <mergeCell ref="A28:A30"/>
    <mergeCell ref="B31:B33"/>
    <mergeCell ref="C31:C33"/>
    <mergeCell ref="G4:G6"/>
    <mergeCell ref="C7:C9"/>
    <mergeCell ref="C10:C12"/>
    <mergeCell ref="C13:C15"/>
    <mergeCell ref="C16:C18"/>
    <mergeCell ref="C19:C21"/>
    <mergeCell ref="C22:C24"/>
    <mergeCell ref="C25:C27"/>
    <mergeCell ref="C28:C30"/>
    <mergeCell ref="D7:D9"/>
    <mergeCell ref="G31:G33"/>
    <mergeCell ref="H7:H9"/>
    <mergeCell ref="H10:H12"/>
    <mergeCell ref="D25:D27"/>
    <mergeCell ref="E25:E27"/>
    <mergeCell ref="F25:F27"/>
    <mergeCell ref="D28:D30"/>
    <mergeCell ref="E28:E30"/>
    <mergeCell ref="F28:F30"/>
    <mergeCell ref="D19:D21"/>
    <mergeCell ref="E19:E21"/>
    <mergeCell ref="F19:F21"/>
    <mergeCell ref="D22:D24"/>
    <mergeCell ref="E22:E24"/>
    <mergeCell ref="F22:F24"/>
    <mergeCell ref="D13:D15"/>
    <mergeCell ref="E13:E15"/>
    <mergeCell ref="F13:F15"/>
    <mergeCell ref="D16:D18"/>
    <mergeCell ref="E16:E18"/>
    <mergeCell ref="F16:F18"/>
    <mergeCell ref="H28:H30"/>
    <mergeCell ref="E7:E9"/>
    <mergeCell ref="F7:F9"/>
    <mergeCell ref="D10:D12"/>
    <mergeCell ref="E10:E12"/>
    <mergeCell ref="F10:F12"/>
    <mergeCell ref="N4:N6"/>
    <mergeCell ref="N7:N9"/>
    <mergeCell ref="N10:N12"/>
    <mergeCell ref="N13:N15"/>
    <mergeCell ref="N16:N18"/>
    <mergeCell ref="N19:N21"/>
    <mergeCell ref="M4:M6"/>
    <mergeCell ref="M7:M9"/>
    <mergeCell ref="M10:M12"/>
    <mergeCell ref="M13:M15"/>
    <mergeCell ref="M16:M18"/>
    <mergeCell ref="M19:M21"/>
    <mergeCell ref="N22:N24"/>
    <mergeCell ref="N25:N27"/>
    <mergeCell ref="N28:N30"/>
    <mergeCell ref="G25:G27"/>
    <mergeCell ref="G28:G30"/>
    <mergeCell ref="D4:D6"/>
    <mergeCell ref="E4:E6"/>
    <mergeCell ref="F4:F6"/>
    <mergeCell ref="H16:H18"/>
    <mergeCell ref="H19:H21"/>
    <mergeCell ref="H13:H15"/>
    <mergeCell ref="P7:P9"/>
    <mergeCell ref="P10:P12"/>
    <mergeCell ref="P13:P15"/>
    <mergeCell ref="P16:P18"/>
    <mergeCell ref="P19:P21"/>
    <mergeCell ref="P22:P24"/>
    <mergeCell ref="P25:P27"/>
    <mergeCell ref="P28:P30"/>
    <mergeCell ref="P31:P33"/>
    <mergeCell ref="O7:O9"/>
    <mergeCell ref="O10:O12"/>
    <mergeCell ref="O13:O15"/>
    <mergeCell ref="O16:O18"/>
    <mergeCell ref="O19:O21"/>
    <mergeCell ref="O22:O24"/>
    <mergeCell ref="O25:O27"/>
    <mergeCell ref="O28:O30"/>
    <mergeCell ref="O31:O33"/>
    <mergeCell ref="AC16:AC18"/>
    <mergeCell ref="AC19:AC21"/>
    <mergeCell ref="AC22:AC24"/>
    <mergeCell ref="AC25:AC27"/>
    <mergeCell ref="U31:U33"/>
    <mergeCell ref="Q31:Q33"/>
    <mergeCell ref="U4:U6"/>
    <mergeCell ref="U7:U9"/>
    <mergeCell ref="U10:U12"/>
    <mergeCell ref="U13:U15"/>
    <mergeCell ref="U16:U18"/>
    <mergeCell ref="U19:U21"/>
    <mergeCell ref="U22:U24"/>
    <mergeCell ref="U25:U27"/>
    <mergeCell ref="U28:U30"/>
    <mergeCell ref="Q13:Q15"/>
    <mergeCell ref="Q16:Q18"/>
    <mergeCell ref="Q19:Q21"/>
    <mergeCell ref="AC28:AC30"/>
    <mergeCell ref="AC31:AC33"/>
    <mergeCell ref="Q22:Q24"/>
    <mergeCell ref="Q25:Q27"/>
    <mergeCell ref="Q28:Q30"/>
    <mergeCell ref="AM1:AP1"/>
    <mergeCell ref="AQ1:AR1"/>
    <mergeCell ref="AC4:AC6"/>
    <mergeCell ref="AC7:AC9"/>
    <mergeCell ref="AC10:AC12"/>
    <mergeCell ref="AC13:AC15"/>
    <mergeCell ref="AM4:AM6"/>
    <mergeCell ref="AN4:AN6"/>
    <mergeCell ref="AO4:AO6"/>
    <mergeCell ref="AP4:AP6"/>
    <mergeCell ref="AJ10:AJ12"/>
    <mergeCell ref="AK10:AK12"/>
    <mergeCell ref="AL10:AL12"/>
    <mergeCell ref="AH13:AH15"/>
    <mergeCell ref="AI13:AI15"/>
    <mergeCell ref="AJ13:AJ15"/>
    <mergeCell ref="AK13:AK15"/>
    <mergeCell ref="AL13:AL15"/>
    <mergeCell ref="AF4:AF6"/>
    <mergeCell ref="AG4:AG6"/>
    <mergeCell ref="AF7:AF9"/>
    <mergeCell ref="AG7:AG9"/>
    <mergeCell ref="AF10:AF12"/>
    <mergeCell ref="AG10:AG12"/>
    <mergeCell ref="Q1:AC1"/>
    <mergeCell ref="AF1:AG1"/>
    <mergeCell ref="AF13:AF15"/>
    <mergeCell ref="AG13:AG15"/>
    <mergeCell ref="AQ2:AQ3"/>
    <mergeCell ref="AR2:AR3"/>
    <mergeCell ref="AO7:AO9"/>
    <mergeCell ref="AP7:AP9"/>
    <mergeCell ref="AM10:AM12"/>
    <mergeCell ref="AN10:AN12"/>
    <mergeCell ref="AO10:AO12"/>
    <mergeCell ref="AP10:AP12"/>
    <mergeCell ref="AF25:AF27"/>
    <mergeCell ref="AG25:AG27"/>
    <mergeCell ref="AH16:AH18"/>
    <mergeCell ref="AI16:AI18"/>
    <mergeCell ref="AJ16:AJ18"/>
    <mergeCell ref="AK16:AK18"/>
    <mergeCell ref="AL16:AL18"/>
    <mergeCell ref="AH19:AH21"/>
    <mergeCell ref="AI19:AI21"/>
    <mergeCell ref="AJ19:AJ21"/>
    <mergeCell ref="AK19:AK21"/>
    <mergeCell ref="AL19:AL21"/>
    <mergeCell ref="AH22:AH24"/>
    <mergeCell ref="AI22:AI24"/>
    <mergeCell ref="AJ22:AJ24"/>
    <mergeCell ref="AK22:AK24"/>
    <mergeCell ref="AF16:AF18"/>
    <mergeCell ref="AG16:AG18"/>
    <mergeCell ref="AF19:AF21"/>
    <mergeCell ref="AG19:AG21"/>
    <mergeCell ref="AF22:AF24"/>
    <mergeCell ref="AG22:AG24"/>
    <mergeCell ref="AL22:AL24"/>
    <mergeCell ref="AH25:AH27"/>
    <mergeCell ref="AI25:AI27"/>
    <mergeCell ref="AJ25:AJ27"/>
    <mergeCell ref="AK25:AK27"/>
    <mergeCell ref="AL25:AL27"/>
    <mergeCell ref="AQ4:AQ6"/>
    <mergeCell ref="AQ7:AQ9"/>
    <mergeCell ref="AQ10:AQ12"/>
    <mergeCell ref="AQ13:AQ15"/>
    <mergeCell ref="AQ16:AQ18"/>
    <mergeCell ref="AQ19:AQ21"/>
    <mergeCell ref="AM25:AM27"/>
    <mergeCell ref="AN25:AN27"/>
    <mergeCell ref="AO25:AO27"/>
    <mergeCell ref="AP25:AP27"/>
    <mergeCell ref="AM28:AM30"/>
    <mergeCell ref="AN28:AN30"/>
    <mergeCell ref="AO28:AO30"/>
    <mergeCell ref="AP28:AP30"/>
    <mergeCell ref="AM19:AM21"/>
    <mergeCell ref="AN19:AN21"/>
    <mergeCell ref="AO19:AO21"/>
    <mergeCell ref="AP19:AP21"/>
    <mergeCell ref="AM22:AM24"/>
    <mergeCell ref="AN22:AN24"/>
    <mergeCell ref="AO22:AO24"/>
    <mergeCell ref="AP22:AP24"/>
    <mergeCell ref="AM13:AM15"/>
    <mergeCell ref="AN13:AN15"/>
    <mergeCell ref="AO13:AO15"/>
    <mergeCell ref="AP13:AP15"/>
    <mergeCell ref="AM16:AM18"/>
    <mergeCell ref="AN16:AN18"/>
    <mergeCell ref="AO16:AO18"/>
    <mergeCell ref="AP16:AP18"/>
    <mergeCell ref="AM7:AM9"/>
    <mergeCell ref="AN7:AN9"/>
    <mergeCell ref="G94:G96"/>
    <mergeCell ref="H94:H96"/>
    <mergeCell ref="M94:M96"/>
    <mergeCell ref="AQ22:AQ24"/>
    <mergeCell ref="AQ25:AQ27"/>
    <mergeCell ref="AQ28:AQ30"/>
    <mergeCell ref="AQ31:AQ33"/>
    <mergeCell ref="AM31:AM33"/>
    <mergeCell ref="AN31:AN33"/>
    <mergeCell ref="AO31:AO33"/>
    <mergeCell ref="AP31:AP33"/>
    <mergeCell ref="AF28:AF30"/>
    <mergeCell ref="AG28:AG30"/>
    <mergeCell ref="AF31:AF33"/>
    <mergeCell ref="AG31:AG33"/>
    <mergeCell ref="M28:M30"/>
    <mergeCell ref="M31:M33"/>
    <mergeCell ref="N94:N96"/>
    <mergeCell ref="O94:O96"/>
    <mergeCell ref="P94:P96"/>
    <mergeCell ref="N31:N33"/>
    <mergeCell ref="H31:H33"/>
    <mergeCell ref="H22:H24"/>
    <mergeCell ref="H25:H27"/>
    <mergeCell ref="AL31:AL33"/>
    <mergeCell ref="AH28:AH30"/>
    <mergeCell ref="AI28:AI30"/>
    <mergeCell ref="AJ28:AJ30"/>
    <mergeCell ref="AK28:AK30"/>
    <mergeCell ref="AL28:AL30"/>
    <mergeCell ref="AH37:AH39"/>
    <mergeCell ref="AI37:AI39"/>
    <mergeCell ref="D31:D33"/>
    <mergeCell ref="E31:E33"/>
    <mergeCell ref="F31:F33"/>
    <mergeCell ref="AR89:AR90"/>
    <mergeCell ref="AR91:AR92"/>
    <mergeCell ref="A97:A99"/>
    <mergeCell ref="B97:B99"/>
    <mergeCell ref="C97:C99"/>
    <mergeCell ref="D97:D99"/>
    <mergeCell ref="E97:E99"/>
    <mergeCell ref="F97:F99"/>
    <mergeCell ref="G97:G99"/>
    <mergeCell ref="H97:H99"/>
    <mergeCell ref="N97:N99"/>
    <mergeCell ref="O97:O99"/>
    <mergeCell ref="P97:P99"/>
    <mergeCell ref="Q97:Q99"/>
    <mergeCell ref="U97:U99"/>
    <mergeCell ref="AC97:AC99"/>
    <mergeCell ref="AF97:AF99"/>
    <mergeCell ref="AG97:AG99"/>
    <mergeCell ref="AH97:AH99"/>
    <mergeCell ref="AI97:AI99"/>
    <mergeCell ref="AI94:AI96"/>
    <mergeCell ref="AJ94:AJ96"/>
    <mergeCell ref="AK94:AK96"/>
    <mergeCell ref="AL94:AL96"/>
    <mergeCell ref="AM94:AM96"/>
    <mergeCell ref="AN94:AN96"/>
    <mergeCell ref="AO94:AO96"/>
    <mergeCell ref="AP94:AP96"/>
    <mergeCell ref="AQ94:AQ96"/>
    <mergeCell ref="AJ97:AJ99"/>
    <mergeCell ref="AK97:AK99"/>
    <mergeCell ref="AL97:AL99"/>
    <mergeCell ref="AM97:AM99"/>
    <mergeCell ref="AN97:AN99"/>
    <mergeCell ref="AO97:AO99"/>
    <mergeCell ref="AP97:AP99"/>
    <mergeCell ref="AQ97:AQ99"/>
    <mergeCell ref="A100:A102"/>
    <mergeCell ref="B100:B102"/>
    <mergeCell ref="C100:C102"/>
    <mergeCell ref="D100:D102"/>
    <mergeCell ref="E100:E102"/>
    <mergeCell ref="F100:F102"/>
    <mergeCell ref="G100:G102"/>
    <mergeCell ref="H100:H102"/>
    <mergeCell ref="M100:M102"/>
    <mergeCell ref="N100:N102"/>
    <mergeCell ref="O100:O102"/>
    <mergeCell ref="P100:P102"/>
    <mergeCell ref="Q100:Q102"/>
    <mergeCell ref="U100:U102"/>
    <mergeCell ref="AC100:AC102"/>
    <mergeCell ref="AF100:AF102"/>
    <mergeCell ref="AP100:AP102"/>
    <mergeCell ref="AQ100:AQ102"/>
    <mergeCell ref="AG100:AG102"/>
    <mergeCell ref="AH100:AH102"/>
    <mergeCell ref="AI100:AI102"/>
    <mergeCell ref="AJ100:AJ102"/>
    <mergeCell ref="AK100:AK102"/>
    <mergeCell ref="AL100:AL102"/>
    <mergeCell ref="AM100:AM102"/>
    <mergeCell ref="AN100:AN102"/>
    <mergeCell ref="AM103:AM105"/>
    <mergeCell ref="AN103:AN105"/>
    <mergeCell ref="AO103:AO105"/>
    <mergeCell ref="AP103:AP105"/>
    <mergeCell ref="A103:A105"/>
    <mergeCell ref="B103:B105"/>
    <mergeCell ref="C103:C105"/>
    <mergeCell ref="D103:D105"/>
    <mergeCell ref="E103:E105"/>
    <mergeCell ref="F103:F105"/>
    <mergeCell ref="G103:G105"/>
    <mergeCell ref="H103:H105"/>
    <mergeCell ref="M103:M105"/>
    <mergeCell ref="N103:N105"/>
    <mergeCell ref="O103:O105"/>
    <mergeCell ref="P103:P105"/>
    <mergeCell ref="Q103:Q105"/>
    <mergeCell ref="U103:U105"/>
    <mergeCell ref="AC103:AC105"/>
    <mergeCell ref="AF103:AF105"/>
    <mergeCell ref="AG103:AG105"/>
    <mergeCell ref="AO100:AO102"/>
    <mergeCell ref="AQ103:AQ105"/>
    <mergeCell ref="A106:A108"/>
    <mergeCell ref="B106:B108"/>
    <mergeCell ref="C106:C108"/>
    <mergeCell ref="D106:D108"/>
    <mergeCell ref="E106:E108"/>
    <mergeCell ref="F106:F108"/>
    <mergeCell ref="G106:G108"/>
    <mergeCell ref="H106:H108"/>
    <mergeCell ref="M106:M108"/>
    <mergeCell ref="N106:N108"/>
    <mergeCell ref="O106:O108"/>
    <mergeCell ref="P106:P108"/>
    <mergeCell ref="Q106:Q108"/>
    <mergeCell ref="U106:U108"/>
    <mergeCell ref="AC106:AC108"/>
    <mergeCell ref="AF106:AF108"/>
    <mergeCell ref="AG106:AG108"/>
    <mergeCell ref="AH106:AH108"/>
    <mergeCell ref="AI106:AI108"/>
    <mergeCell ref="AH103:AH105"/>
    <mergeCell ref="AI103:AI105"/>
    <mergeCell ref="AJ103:AJ105"/>
    <mergeCell ref="AK103:AK105"/>
    <mergeCell ref="AL103:AL105"/>
    <mergeCell ref="AJ106:AJ108"/>
    <mergeCell ref="AK106:AK108"/>
    <mergeCell ref="AL106:AL108"/>
    <mergeCell ref="AM106:AM108"/>
    <mergeCell ref="AN106:AN108"/>
    <mergeCell ref="AO106:AO108"/>
    <mergeCell ref="AP106:AP108"/>
    <mergeCell ref="AQ106:AQ108"/>
    <mergeCell ref="A109:A111"/>
    <mergeCell ref="B109:B111"/>
    <mergeCell ref="C109:C111"/>
    <mergeCell ref="D109:D111"/>
    <mergeCell ref="E109:E111"/>
    <mergeCell ref="F109:F111"/>
    <mergeCell ref="G109:G111"/>
    <mergeCell ref="H109:H111"/>
    <mergeCell ref="M109:M111"/>
    <mergeCell ref="N109:N111"/>
    <mergeCell ref="O109:O111"/>
    <mergeCell ref="P109:P111"/>
    <mergeCell ref="Q109:Q111"/>
    <mergeCell ref="U109:U111"/>
    <mergeCell ref="AC109:AC111"/>
    <mergeCell ref="AF109:AF111"/>
    <mergeCell ref="AP109:AP111"/>
    <mergeCell ref="AQ109:AQ111"/>
    <mergeCell ref="AG109:AG111"/>
    <mergeCell ref="AH109:AH111"/>
    <mergeCell ref="AI109:AI111"/>
    <mergeCell ref="AJ109:AJ111"/>
    <mergeCell ref="AK109:AK111"/>
    <mergeCell ref="AL109:AL111"/>
    <mergeCell ref="AM109:AM111"/>
    <mergeCell ref="AN109:AN111"/>
    <mergeCell ref="AM112:AM114"/>
    <mergeCell ref="AN112:AN114"/>
    <mergeCell ref="AO112:AO114"/>
    <mergeCell ref="AP112:AP114"/>
    <mergeCell ref="A112:A114"/>
    <mergeCell ref="B112:B114"/>
    <mergeCell ref="C112:C114"/>
    <mergeCell ref="D112:D114"/>
    <mergeCell ref="E112:E114"/>
    <mergeCell ref="F112:F114"/>
    <mergeCell ref="G112:G114"/>
    <mergeCell ref="H112:H114"/>
    <mergeCell ref="M112:M114"/>
    <mergeCell ref="N112:N114"/>
    <mergeCell ref="O112:O114"/>
    <mergeCell ref="P112:P114"/>
    <mergeCell ref="Q112:Q114"/>
    <mergeCell ref="U112:U114"/>
    <mergeCell ref="AC112:AC114"/>
    <mergeCell ref="AF112:AF114"/>
    <mergeCell ref="AG112:AG114"/>
    <mergeCell ref="AO109:AO111"/>
    <mergeCell ref="AQ112:AQ114"/>
    <mergeCell ref="A115:A117"/>
    <mergeCell ref="B115:B117"/>
    <mergeCell ref="C115:C117"/>
    <mergeCell ref="D115:D117"/>
    <mergeCell ref="E115:E117"/>
    <mergeCell ref="F115:F117"/>
    <mergeCell ref="G115:G117"/>
    <mergeCell ref="H115:H117"/>
    <mergeCell ref="M115:M117"/>
    <mergeCell ref="N115:N117"/>
    <mergeCell ref="O115:O117"/>
    <mergeCell ref="P115:P117"/>
    <mergeCell ref="Q115:Q117"/>
    <mergeCell ref="U115:U117"/>
    <mergeCell ref="AC115:AC117"/>
    <mergeCell ref="AF115:AF117"/>
    <mergeCell ref="AG115:AG117"/>
    <mergeCell ref="AH115:AH117"/>
    <mergeCell ref="AI115:AI117"/>
    <mergeCell ref="AH112:AH114"/>
    <mergeCell ref="AI112:AI114"/>
    <mergeCell ref="AJ112:AJ114"/>
    <mergeCell ref="AK112:AK114"/>
    <mergeCell ref="AL112:AL114"/>
    <mergeCell ref="AO118:AO120"/>
    <mergeCell ref="AJ115:AJ117"/>
    <mergeCell ref="AK115:AK117"/>
    <mergeCell ref="AL115:AL117"/>
    <mergeCell ref="AM115:AM117"/>
    <mergeCell ref="AN115:AN117"/>
    <mergeCell ref="AO115:AO117"/>
    <mergeCell ref="AP115:AP117"/>
    <mergeCell ref="AQ115:AQ117"/>
    <mergeCell ref="A118:A120"/>
    <mergeCell ref="B118:B120"/>
    <mergeCell ref="C118:C120"/>
    <mergeCell ref="D118:D120"/>
    <mergeCell ref="E118:E120"/>
    <mergeCell ref="F118:F120"/>
    <mergeCell ref="G118:G120"/>
    <mergeCell ref="H118:H120"/>
    <mergeCell ref="M118:M120"/>
    <mergeCell ref="N118:N120"/>
    <mergeCell ref="O118:O120"/>
    <mergeCell ref="P118:P120"/>
    <mergeCell ref="Q118:Q120"/>
    <mergeCell ref="U118:U120"/>
    <mergeCell ref="AC118:AC120"/>
    <mergeCell ref="AF118:AF120"/>
    <mergeCell ref="AP118:AP120"/>
    <mergeCell ref="AQ118:AQ120"/>
    <mergeCell ref="AG118:AG120"/>
    <mergeCell ref="AH118:AH120"/>
    <mergeCell ref="AI118:AI120"/>
    <mergeCell ref="AJ118:AJ120"/>
    <mergeCell ref="AK118:AK120"/>
    <mergeCell ref="AL118:AL120"/>
    <mergeCell ref="AM118:AM120"/>
    <mergeCell ref="AN118:AN120"/>
    <mergeCell ref="AJ124:AJ126"/>
    <mergeCell ref="AK124:AK126"/>
    <mergeCell ref="AL124:AL126"/>
    <mergeCell ref="AM124:AM126"/>
    <mergeCell ref="AN124:AN126"/>
    <mergeCell ref="A121:A123"/>
    <mergeCell ref="B121:B123"/>
    <mergeCell ref="C121:C123"/>
    <mergeCell ref="D121:D123"/>
    <mergeCell ref="E121:E123"/>
    <mergeCell ref="F121:F123"/>
    <mergeCell ref="G121:G123"/>
    <mergeCell ref="H121:H123"/>
    <mergeCell ref="M121:M123"/>
    <mergeCell ref="N121:N123"/>
    <mergeCell ref="O121:O123"/>
    <mergeCell ref="P121:P123"/>
    <mergeCell ref="Q121:Q123"/>
    <mergeCell ref="U121:U123"/>
    <mergeCell ref="AC121:AC123"/>
    <mergeCell ref="AF121:AF123"/>
    <mergeCell ref="AG121:AG123"/>
    <mergeCell ref="AO124:AO126"/>
    <mergeCell ref="AP124:AP126"/>
    <mergeCell ref="AQ124:AQ126"/>
    <mergeCell ref="AM121:AM123"/>
    <mergeCell ref="AN121:AN123"/>
    <mergeCell ref="AO121:AO123"/>
    <mergeCell ref="AP121:AP123"/>
    <mergeCell ref="AQ121:AQ123"/>
    <mergeCell ref="A124:A126"/>
    <mergeCell ref="B124:B126"/>
    <mergeCell ref="C124:C126"/>
    <mergeCell ref="D124:D126"/>
    <mergeCell ref="E124:E126"/>
    <mergeCell ref="F124:F126"/>
    <mergeCell ref="G124:G126"/>
    <mergeCell ref="H124:H126"/>
    <mergeCell ref="M124:M126"/>
    <mergeCell ref="N124:N126"/>
    <mergeCell ref="O124:O126"/>
    <mergeCell ref="P124:P126"/>
    <mergeCell ref="Q124:Q126"/>
    <mergeCell ref="U124:U126"/>
    <mergeCell ref="AC124:AC126"/>
    <mergeCell ref="AF124:AF126"/>
    <mergeCell ref="AG124:AG126"/>
    <mergeCell ref="AH124:AH126"/>
    <mergeCell ref="AI124:AI126"/>
    <mergeCell ref="AH121:AH123"/>
    <mergeCell ref="AI121:AI123"/>
    <mergeCell ref="AJ121:AJ123"/>
    <mergeCell ref="AK121:AK123"/>
    <mergeCell ref="AL121:AL123"/>
    <mergeCell ref="AR133:AR135"/>
    <mergeCell ref="A133:A135"/>
    <mergeCell ref="B133:B135"/>
    <mergeCell ref="C133:C135"/>
    <mergeCell ref="D133:D135"/>
    <mergeCell ref="E133:E135"/>
    <mergeCell ref="F133:F135"/>
    <mergeCell ref="G133:G135"/>
    <mergeCell ref="H133:H135"/>
    <mergeCell ref="M133:M135"/>
    <mergeCell ref="N133:N135"/>
    <mergeCell ref="O133:O135"/>
    <mergeCell ref="P133:P135"/>
    <mergeCell ref="T133:T135"/>
    <mergeCell ref="AN133:AN135"/>
    <mergeCell ref="AQ133:AQ135"/>
    <mergeCell ref="P127:P128"/>
    <mergeCell ref="AN127:AN128"/>
    <mergeCell ref="AQ127:AQ128"/>
    <mergeCell ref="A130:A132"/>
    <mergeCell ref="B130:B132"/>
    <mergeCell ref="C130:C132"/>
    <mergeCell ref="D130:D132"/>
    <mergeCell ref="E130:E132"/>
    <mergeCell ref="F130:F132"/>
    <mergeCell ref="G130:G132"/>
    <mergeCell ref="H130:H132"/>
    <mergeCell ref="P130:P131"/>
    <mergeCell ref="AN130:AN131"/>
    <mergeCell ref="AQ130:AQ131"/>
    <mergeCell ref="A127:A129"/>
    <mergeCell ref="B127:B129"/>
  </mergeCells>
  <dataValidations count="10">
    <dataValidation type="list" allowBlank="1" showInputMessage="1" showErrorMessage="1" sqref="Q4:Q126 AC4:AC131 V4:Y126 AC133:AC135" xr:uid="{00000000-0002-0000-0000-000000000000}">
      <formula1>"SI,NO"</formula1>
    </dataValidation>
    <dataValidation type="list" allowBlank="1" showInputMessage="1" showErrorMessage="1" sqref="U4:U131 U133:U135" xr:uid="{00000000-0002-0000-0000-000001000000}">
      <formula1>"PREVENTIVO, DETECTIVO, CORRECTIVO"</formula1>
    </dataValidation>
    <dataValidation type="list" allowBlank="1" showInputMessage="1" showErrorMessage="1" sqref="C31:C36 C58:C66 C70:C75 C16:C18 C94:C96 C103:C105 C112:C117 C121:C123" xr:uid="{00000000-0002-0000-0000-000002000000}">
      <formula1>"ESTRATÉGICO, OBJETICO, META, PROCESO"</formula1>
    </dataValidation>
    <dataValidation type="list" allowBlank="1" showInputMessage="1" showErrorMessage="1" sqref="G4:G135" xr:uid="{00000000-0002-0000-0000-000003000000}">
      <formula1>"SUSTANTIVO, ADMINISTRATIVO, LEGAL, FINANCIERO, PRESUPUESTAL, DE SERVICIOS, DE SEGURIDAD, DE OBRA PUB, DE RECURSOS HUMANOS, DE IMAGEN, DE TIC´S, DE SALUD, DE CORRUPCIÓN"</formula1>
    </dataValidation>
    <dataValidation type="list" allowBlank="1" showInputMessage="1" showErrorMessage="1" sqref="K4:K128 K130:K131 K133:K135" xr:uid="{00000000-0002-0000-0000-000004000000}">
      <formula1>"HUMANO, FINANCIERO-PRESUPUESTAL, TÉCNICO ADMINISTRATIVO, TIC´S, MATERIAL, NORMATIVO, ENTORNO"</formula1>
    </dataValidation>
    <dataValidation type="list" allowBlank="1" showInputMessage="1" showErrorMessage="1" sqref="L4:L128 L130:L131 L133:L135" xr:uid="{00000000-0002-0000-0000-000005000000}">
      <formula1>"INTERNO, EXTERNO"</formula1>
    </dataValidation>
    <dataValidation type="list" allowBlank="1" showInputMessage="1" showErrorMessage="1" sqref="E82:F84 F4:F69 F76:F81 F88:F135" xr:uid="{00000000-0002-0000-0000-000006000000}">
      <formula1>"ESTRATÉGICO,DIRECTIVO,OPERATIVO"</formula1>
    </dataValidation>
    <dataValidation type="list" allowBlank="1" showInputMessage="1" showErrorMessage="1" sqref="C4 C7 C10 C37:C57 C28:C30 C106:C111 C67:C69 C19 C22 C25 C76 C79 C13:C15 C82:C88 C91 C97 C100:C102 C118 C124:C135" xr:uid="{00000000-0002-0000-0000-000007000000}">
      <formula1>"ESTRATÉGICO, OBJETIVO, META, PROCESO"</formula1>
    </dataValidation>
    <dataValidation type="list" allowBlank="1" showInputMessage="1" showErrorMessage="1" sqref="AF4:AG126 N4:O126" xr:uid="{00000000-0002-0000-0000-000008000000}">
      <formula1>"1,2,3,4,5,6,7,8,9,10"</formula1>
    </dataValidation>
    <dataValidation type="list" allowBlank="1" showInputMessage="1" showErrorMessage="1" sqref="AQ4:AQ127 AQ129:AQ130 AQ133" xr:uid="{00000000-0002-0000-0000-000009000000}">
      <formula1>"EVITAR EL RIESGO,REDUCIR EL RIESGO,ASUMIR EL RIESGO, TRANSFERIR EL RIESGO,COMPARTIR EL RIESGO"</formula1>
    </dataValidation>
  </dataValidations>
  <pageMargins left="0.7" right="0.7" top="0.75" bottom="0.75" header="0.3" footer="0.3"/>
  <pageSetup paperSize="9" orientation="portrait" r:id="rId1"/>
  <ignoredErrors>
    <ignoredError sqref="P88 P106" 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Tabla PTAR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Suárez Sánchez</dc:creator>
  <cp:lastModifiedBy>Microsoft Office User</cp:lastModifiedBy>
  <cp:lastPrinted>2020-12-04T03:08:45Z</cp:lastPrinted>
  <dcterms:created xsi:type="dcterms:W3CDTF">2020-11-30T22:35:44Z</dcterms:created>
  <dcterms:modified xsi:type="dcterms:W3CDTF">2024-09-25T15:30:01Z</dcterms:modified>
</cp:coreProperties>
</file>